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rstpierpointpc-my.sharepoint.com/personal/sarah_groom_hurstpierpoint-pc_gov_uk/Documents/Documents/"/>
    </mc:Choice>
  </mc:AlternateContent>
  <xr:revisionPtr revIDLastSave="0" documentId="8_{5CAE9244-0A3D-41A8-9B27-CC206EFC4825}" xr6:coauthVersionLast="47" xr6:coauthVersionMax="47" xr10:uidLastSave="{00000000-0000-0000-0000-000000000000}"/>
  <bookViews>
    <workbookView xWindow="-120" yWindow="-120" windowWidth="29040" windowHeight="15840" xr2:uid="{8C80154C-6D52-4DA9-85F8-D40572C63BA3}"/>
  </bookViews>
  <sheets>
    <sheet name="E&amp;FM Draft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E8" i="1"/>
  <c r="E7" i="1"/>
  <c r="E6" i="1"/>
  <c r="F62" i="1"/>
  <c r="E28" i="1" l="1"/>
  <c r="F35" i="1"/>
  <c r="D35" i="1"/>
  <c r="E34" i="1"/>
  <c r="C35" i="1"/>
  <c r="C15" i="1"/>
  <c r="D62" i="1"/>
  <c r="C62" i="1"/>
  <c r="E61" i="1"/>
  <c r="C154" i="1"/>
  <c r="D154" i="1"/>
  <c r="D140" i="1"/>
  <c r="F123" i="1"/>
  <c r="D123" i="1"/>
  <c r="C123" i="1"/>
  <c r="E122" i="1"/>
  <c r="E143" i="1"/>
  <c r="E142" i="1"/>
  <c r="D108" i="1"/>
  <c r="E27" i="1"/>
  <c r="F154" i="1"/>
  <c r="E78" i="1"/>
  <c r="F80" i="1"/>
  <c r="E22" i="1"/>
  <c r="F161" i="1"/>
  <c r="E161" i="1"/>
  <c r="E160" i="1"/>
  <c r="E166" i="1"/>
  <c r="E183" i="1"/>
  <c r="E62" i="1" l="1"/>
  <c r="E123" i="1"/>
  <c r="F198" i="1"/>
  <c r="F184" i="1" l="1"/>
  <c r="D184" i="1"/>
  <c r="C184" i="1"/>
  <c r="E182" i="1"/>
  <c r="E181" i="1"/>
  <c r="E180" i="1"/>
  <c r="E179" i="1"/>
  <c r="E178" i="1"/>
  <c r="E177" i="1"/>
  <c r="F175" i="1"/>
  <c r="D175" i="1"/>
  <c r="C175" i="1"/>
  <c r="E174" i="1"/>
  <c r="F168" i="1"/>
  <c r="F170" i="1" s="1"/>
  <c r="D168" i="1"/>
  <c r="D170" i="1" s="1"/>
  <c r="C168" i="1"/>
  <c r="C170" i="1" s="1"/>
  <c r="E167" i="1"/>
  <c r="E165" i="1"/>
  <c r="E164" i="1"/>
  <c r="E163" i="1"/>
  <c r="E148" i="1"/>
  <c r="E147" i="1"/>
  <c r="E146" i="1"/>
  <c r="E145" i="1"/>
  <c r="E138" i="1"/>
  <c r="F140" i="1"/>
  <c r="C140" i="1"/>
  <c r="E153" i="1"/>
  <c r="E152" i="1"/>
  <c r="E151" i="1"/>
  <c r="E150" i="1"/>
  <c r="E149" i="1"/>
  <c r="E144" i="1"/>
  <c r="F130" i="1"/>
  <c r="D130" i="1"/>
  <c r="D132" i="1" s="1"/>
  <c r="C130" i="1"/>
  <c r="C132" i="1" s="1"/>
  <c r="E129" i="1"/>
  <c r="E128" i="1"/>
  <c r="E127" i="1"/>
  <c r="E126" i="1"/>
  <c r="E125" i="1"/>
  <c r="F116" i="1"/>
  <c r="D116" i="1"/>
  <c r="C116" i="1"/>
  <c r="E115" i="1"/>
  <c r="E114" i="1"/>
  <c r="E113" i="1"/>
  <c r="E112" i="1"/>
  <c r="E111" i="1"/>
  <c r="E110" i="1"/>
  <c r="F108" i="1"/>
  <c r="C108" i="1"/>
  <c r="E107" i="1"/>
  <c r="F101" i="1"/>
  <c r="D101" i="1"/>
  <c r="C101" i="1"/>
  <c r="E100" i="1"/>
  <c r="E99" i="1"/>
  <c r="E98" i="1"/>
  <c r="E97" i="1"/>
  <c r="F95" i="1"/>
  <c r="D95" i="1"/>
  <c r="C95" i="1"/>
  <c r="E94" i="1"/>
  <c r="F88" i="1"/>
  <c r="F90" i="1" s="1"/>
  <c r="D88" i="1"/>
  <c r="D90" i="1" s="1"/>
  <c r="C88" i="1"/>
  <c r="C90" i="1" s="1"/>
  <c r="E87" i="1"/>
  <c r="E86" i="1"/>
  <c r="E77" i="1"/>
  <c r="E76" i="1"/>
  <c r="E75" i="1"/>
  <c r="E74" i="1"/>
  <c r="F82" i="1"/>
  <c r="D80" i="1"/>
  <c r="C80" i="1"/>
  <c r="C82" i="1" s="1"/>
  <c r="E79" i="1"/>
  <c r="E73" i="1"/>
  <c r="F67" i="1"/>
  <c r="F69" i="1" s="1"/>
  <c r="D67" i="1"/>
  <c r="D69" i="1" s="1"/>
  <c r="C67" i="1"/>
  <c r="C69" i="1" s="1"/>
  <c r="E66" i="1"/>
  <c r="E65" i="1"/>
  <c r="E64" i="1"/>
  <c r="F55" i="1"/>
  <c r="F57" i="1" s="1"/>
  <c r="D55" i="1"/>
  <c r="D57" i="1" s="1"/>
  <c r="C55" i="1"/>
  <c r="C57" i="1" s="1"/>
  <c r="E54" i="1"/>
  <c r="E53" i="1"/>
  <c r="F47" i="1"/>
  <c r="D47" i="1"/>
  <c r="C47" i="1"/>
  <c r="E46" i="1"/>
  <c r="E45" i="1"/>
  <c r="E44" i="1"/>
  <c r="F42" i="1"/>
  <c r="D42" i="1"/>
  <c r="C42" i="1"/>
  <c r="E41" i="1"/>
  <c r="E33" i="1"/>
  <c r="E32" i="1"/>
  <c r="E31" i="1"/>
  <c r="E30" i="1"/>
  <c r="E29" i="1"/>
  <c r="E26" i="1"/>
  <c r="F24" i="1"/>
  <c r="D24" i="1"/>
  <c r="C24" i="1"/>
  <c r="E23" i="1"/>
  <c r="E21" i="1"/>
  <c r="F4" i="1"/>
  <c r="F15" i="1"/>
  <c r="D15" i="1"/>
  <c r="D4" i="1"/>
  <c r="C4" i="1"/>
  <c r="E3" i="1"/>
  <c r="F191" i="1" l="1"/>
  <c r="C191" i="1"/>
  <c r="D191" i="1"/>
  <c r="D193" i="1"/>
  <c r="C193" i="1"/>
  <c r="D82" i="1"/>
  <c r="F193" i="1"/>
  <c r="F132" i="1"/>
  <c r="F186" i="1"/>
  <c r="F118" i="1"/>
  <c r="D186" i="1"/>
  <c r="E184" i="1"/>
  <c r="C186" i="1"/>
  <c r="E175" i="1"/>
  <c r="E95" i="1"/>
  <c r="E168" i="1"/>
  <c r="F156" i="1"/>
  <c r="E154" i="1"/>
  <c r="D156" i="1"/>
  <c r="C156" i="1"/>
  <c r="E140" i="1"/>
  <c r="E130" i="1"/>
  <c r="D118" i="1"/>
  <c r="C118" i="1"/>
  <c r="E116" i="1"/>
  <c r="E108" i="1"/>
  <c r="F103" i="1"/>
  <c r="D103" i="1"/>
  <c r="E101" i="1"/>
  <c r="C103" i="1"/>
  <c r="D17" i="1"/>
  <c r="E88" i="1"/>
  <c r="E80" i="1"/>
  <c r="F49" i="1"/>
  <c r="E67" i="1"/>
  <c r="C17" i="1"/>
  <c r="E55" i="1"/>
  <c r="E47" i="1"/>
  <c r="C49" i="1"/>
  <c r="F17" i="1"/>
  <c r="E42" i="1"/>
  <c r="D49" i="1"/>
  <c r="F37" i="1"/>
  <c r="D37" i="1"/>
  <c r="C37" i="1"/>
  <c r="E35" i="1"/>
  <c r="E24" i="1"/>
  <c r="E15" i="1"/>
  <c r="E4" i="1"/>
  <c r="E191" i="1" l="1"/>
  <c r="C195" i="1"/>
  <c r="C201" i="1" s="1"/>
  <c r="F195" i="1"/>
  <c r="F201" i="1" s="1"/>
  <c r="E193" i="1"/>
  <c r="D195" i="1"/>
  <c r="D201" i="1" s="1"/>
</calcChain>
</file>

<file path=xl/sharedStrings.xml><?xml version="1.0" encoding="utf-8"?>
<sst xmlns="http://schemas.openxmlformats.org/spreadsheetml/2006/main" count="305" uniqueCount="180">
  <si>
    <t>COURT BUSHES</t>
  </si>
  <si>
    <t>Waste Services</t>
  </si>
  <si>
    <t>Cleaning</t>
  </si>
  <si>
    <t>Property Maintenance</t>
  </si>
  <si>
    <t>Grounds Maintenance</t>
  </si>
  <si>
    <t>Repairs</t>
  </si>
  <si>
    <t>Equipment Costs</t>
  </si>
  <si>
    <t>Trees</t>
  </si>
  <si>
    <t>Miscellaneous</t>
  </si>
  <si>
    <t>Projects</t>
  </si>
  <si>
    <t>Court Bushes Income</t>
  </si>
  <si>
    <t>CEMETERY</t>
  </si>
  <si>
    <t>Cemetery Income</t>
  </si>
  <si>
    <t>CEMETERY INCOME</t>
  </si>
  <si>
    <t>CEMETERY EXPENDITURE</t>
  </si>
  <si>
    <t>CEMETERY NET INCOME OVER EXPENDITURE</t>
  </si>
  <si>
    <t>No proposed change</t>
  </si>
  <si>
    <t>RECREATION GROUNDS</t>
  </si>
  <si>
    <t>Bowls Club Income</t>
  </si>
  <si>
    <t>Tennis Club Income</t>
  </si>
  <si>
    <t>RECREATION GROUNDS INCOME</t>
  </si>
  <si>
    <t>RECREATION GROUNDS EXPENDITURE</t>
  </si>
  <si>
    <t>RECREATION GROUNDS NET INCOME OVER EXPENDITURE</t>
  </si>
  <si>
    <t>Inspections</t>
  </si>
  <si>
    <t>CHANTRY STABLES</t>
  </si>
  <si>
    <t>CHANTRY STABLES INCOME</t>
  </si>
  <si>
    <t>CHANTRY STABLES EXPENDITURE</t>
  </si>
  <si>
    <t>CHANTRY STABLES NET INCOME OVER EXPENDITURE</t>
  </si>
  <si>
    <t>Chantry Stables Income</t>
  </si>
  <si>
    <t>Revenue Grant</t>
  </si>
  <si>
    <t>STREET LIGHTING</t>
  </si>
  <si>
    <t>STREET LIGHTING EXPENDITURE</t>
  </si>
  <si>
    <t>STREET LIGHTING NET INCOME OVER EXPENDITURE</t>
  </si>
  <si>
    <t>PARISH OFFICE</t>
  </si>
  <si>
    <t>PARISH OFFICE EXPENDITURE</t>
  </si>
  <si>
    <t>PARISH OFFICE NET INCOME OVER EXPENDITURE</t>
  </si>
  <si>
    <t>Parish Office Rental</t>
  </si>
  <si>
    <t>PUBLIC CONVENIENCES</t>
  </si>
  <si>
    <t>Caretaking</t>
  </si>
  <si>
    <t>Washroom Services</t>
  </si>
  <si>
    <t>Rates</t>
  </si>
  <si>
    <t>PUBLIC CONVENIENCES EXPENDITURE</t>
  </si>
  <si>
    <t>PUBLIC CONVENIENCES NET INCOME OVER EXPENDITURE</t>
  </si>
  <si>
    <t>HIGHWAYS &amp; BYEWAYS</t>
  </si>
  <si>
    <t>HIGHWAYS &amp; BYEWAYS EXPENDITURE</t>
  </si>
  <si>
    <t>Cycleways Expenditure</t>
  </si>
  <si>
    <t>HIGHWAYS &amp; BYEWAYS NET INCOME OVER EXPENDITURE</t>
  </si>
  <si>
    <t>ALLOTMENTS</t>
  </si>
  <si>
    <t>Allotment Income</t>
  </si>
  <si>
    <t>ALLOTMENTS INCOME</t>
  </si>
  <si>
    <t>HAA Subscription Payment</t>
  </si>
  <si>
    <t>ALLOTMENT EXPENDITURE</t>
  </si>
  <si>
    <t>ALLOTMENT NET INCOME OVER EXPENDITURE</t>
  </si>
  <si>
    <t>STREET FURNITURE</t>
  </si>
  <si>
    <t>STREET FURNITURE INCOME</t>
  </si>
  <si>
    <t>Village Gateways</t>
  </si>
  <si>
    <t>Seats</t>
  </si>
  <si>
    <t>Noticeboards</t>
  </si>
  <si>
    <t>Bus Shelters</t>
  </si>
  <si>
    <t>Bins</t>
  </si>
  <si>
    <t>STREET FURNITURE EXPENDITURE</t>
  </si>
  <si>
    <t>STREET FURNITURE NET INCOME OVER EXPENDITURE</t>
  </si>
  <si>
    <t>HURST MEADOWS</t>
  </si>
  <si>
    <t>Millennium Garden Maintenance</t>
  </si>
  <si>
    <t>HURST MEADOWS EXPENDITURE</t>
  </si>
  <si>
    <t>HURST MEADOWS NET INCOME OVER EXPENDITURE</t>
  </si>
  <si>
    <t>COURT BUSHES INCOME</t>
  </si>
  <si>
    <t>COURT BUSHES EXPENDITURE</t>
  </si>
  <si>
    <t>COURT BUSHES NET INCOME OVER EXPENDITURE</t>
  </si>
  <si>
    <t>VEHICLES &amp; MACHINERY</t>
  </si>
  <si>
    <t>VEHICLES &amp; MACHINERY EXPENDITURE</t>
  </si>
  <si>
    <t>VEHICLES &amp; MACHINERY NET INCOME OVER EXPENDITURE</t>
  </si>
  <si>
    <t>Tool and Machinery Maintenance</t>
  </si>
  <si>
    <t>Tools and Machinery Purchases</t>
  </si>
  <si>
    <t>SERVICES</t>
  </si>
  <si>
    <t>SERVICES INCOME</t>
  </si>
  <si>
    <t>SERVICES EXPENDITURE</t>
  </si>
  <si>
    <t>SERVICES NET INCOME OVER EXPENDITURE</t>
  </si>
  <si>
    <t>Dog Bag Income</t>
  </si>
  <si>
    <t>Footpath Maintenance</t>
  </si>
  <si>
    <t>Snow Clearance</t>
  </si>
  <si>
    <t>Dog Bag Costs</t>
  </si>
  <si>
    <t>E &amp; FM COMMITTEE INCOME</t>
  </si>
  <si>
    <t>E &amp; FM COMMITTEE EXPENDITURE</t>
  </si>
  <si>
    <t>E &amp; FM COMMITTEE NET INCOME OVER EXPENDITURE</t>
  </si>
  <si>
    <t>E &amp; F M COMMITTEE</t>
  </si>
  <si>
    <t>Add: EMR TRANSFER FROM HURST MEADOWS</t>
  </si>
  <si>
    <t>Add: EMR TRANSFER FROM MILLENIUM GARDENS</t>
  </si>
  <si>
    <t>Less: EMR TRANSFER TO COURT BUSHES SINKING FUND</t>
  </si>
  <si>
    <t xml:space="preserve">EMR transfer to match Hurst Meadows (less Millennium Gardens) Expenditure </t>
  </si>
  <si>
    <t>EMR transfer to match Millennium Gardens Expenditure</t>
  </si>
  <si>
    <t>Fuel</t>
  </si>
  <si>
    <t>Miscellaneous Income</t>
  </si>
  <si>
    <t>VEHICLES &amp; MACHINERY INCOME</t>
  </si>
  <si>
    <t>No proposed change.  Off-set by costs below.</t>
  </si>
  <si>
    <t>No proposed change.  Off-set by income above.</t>
  </si>
  <si>
    <t>Verge &amp; Path Maintenance</t>
  </si>
  <si>
    <t>Lower Churchyard Maintenance</t>
  </si>
  <si>
    <t>Misc Income</t>
  </si>
  <si>
    <t>Rent</t>
  </si>
  <si>
    <t>Van Lease/Vehicle Maintenance</t>
  </si>
  <si>
    <t>Electricity</t>
  </si>
  <si>
    <t>Water</t>
  </si>
  <si>
    <t>Fee collected in income code 3200 on behalf of HAA and paid to them.</t>
  </si>
  <si>
    <t>Income code used for e.g. Reimbursement for memorial benches or  S106 Income.</t>
  </si>
  <si>
    <t>HURST MEADOWS INCOME</t>
  </si>
  <si>
    <t>Income code used for e.g. Reimbursement of e.g.  S106 Income.</t>
  </si>
  <si>
    <t>EMR transfer to be agreed by Council</t>
  </si>
  <si>
    <t>No change proposed.</t>
  </si>
  <si>
    <t>To balance off any S106 Income Code 3500.</t>
  </si>
  <si>
    <t>Old BT Exchange Tree Survey and Works in 2024-5</t>
  </si>
  <si>
    <t>No change as per Lease terms which are £10260 per annum until 31.3.2029.</t>
  </si>
  <si>
    <t>No proposed change.</t>
  </si>
  <si>
    <t>Increase needed due to vandalism costs.</t>
  </si>
  <si>
    <t>New lease rent agreed Oct 2023, for next 5 years.</t>
  </si>
  <si>
    <t>For play equipment. No proposed change.</t>
  </si>
  <si>
    <t>50% revenue grant paid. No change, subject to Lease details - see above.</t>
  </si>
  <si>
    <t>For Hurst Meadows Cycleway Route (North). Possible transfer to EMR if not used.</t>
  </si>
  <si>
    <t>For Hurst Meadows Cycleway Route (North).  Possible transfer to EMR if not used.</t>
  </si>
  <si>
    <t>Spend to be offset from Hurst Meadows EMR.</t>
  </si>
  <si>
    <t>Spend to be offset from Millennium Garden EMR</t>
  </si>
  <si>
    <t>Small Meeting Room</t>
  </si>
  <si>
    <t>PARISH OFFICE INCOME</t>
  </si>
  <si>
    <t>2024/25 Actual (30 Sept)</t>
  </si>
  <si>
    <t>2024/25 % v budget</t>
  </si>
  <si>
    <t>2025/26 Budget</t>
  </si>
  <si>
    <t>2024/25 Actual Budget</t>
  </si>
  <si>
    <t xml:space="preserve">2025/26 Notes: </t>
  </si>
  <si>
    <t>Increased by 1.7%</t>
  </si>
  <si>
    <t>Approx £30/month. Increased by 1.7%</t>
  </si>
  <si>
    <t>Annual cut in 2024-5 in October 24 was £1250. Increased by 1.7% to £1272</t>
  </si>
  <si>
    <t>Mowing, hedging.  Increased by 1.7% = £6713</t>
  </si>
  <si>
    <t>Willow tree suveys and any urgent works completed in 2024-25.</t>
  </si>
  <si>
    <t>Increased by 1.7% in line with fees and charges increase.</t>
  </si>
  <si>
    <t xml:space="preserve">Tree surveys and urgent works completed in 24-25. </t>
  </si>
  <si>
    <t>H&amp;S Audit may find works.</t>
  </si>
  <si>
    <t>Increased by 1.7% = £4272</t>
  </si>
  <si>
    <t>No expectation of income in 25-26. Some S106 possible.</t>
  </si>
  <si>
    <t>1.7% increase added = £2899</t>
  </si>
  <si>
    <t>1.7% Increase = 1525.50</t>
  </si>
  <si>
    <t>1.7% Increase = 2796.75</t>
  </si>
  <si>
    <t>1.7% Increase = 447.48</t>
  </si>
  <si>
    <t>1.7% Increase = 1627.20</t>
  </si>
  <si>
    <t>Cleaning by O'Sullivans £396/m = £4752. Plus toilet paper at £480pa. Total = £5232 Plus 1.7% = £5320.94</t>
  </si>
  <si>
    <t>Increased previously due to increased vandalism and anti-social behaviour. No change.</t>
  </si>
  <si>
    <t>1.7% Increase.</t>
  </si>
  <si>
    <t>No proposed change. Very occasional requirement.</t>
  </si>
  <si>
    <t>Income figure of £3100 includes £500 payment due to HAA. (Paid out from code 5750.) Plus 1.7% = £3153.  In 2024-5 £1034 also received donation from neighbour for fence project.</t>
  </si>
  <si>
    <t>Seat purchases reimbursed by residents. Code deleted.</t>
  </si>
  <si>
    <t>Gateway Annual Cleaning plus 1.7% = £529</t>
  </si>
  <si>
    <t>(Container S106 grant in 2024-5)</t>
  </si>
  <si>
    <t>Container project in 2024-5 reminbersed by S106.</t>
  </si>
  <si>
    <t>1.7% Increase on 2024-5 spend of 1225= £1246.</t>
  </si>
  <si>
    <t>Budget not required. Code deleted.</t>
  </si>
  <si>
    <t>No proposed change.  ROSPA actions continue.</t>
  </si>
  <si>
    <t>Gates locks and hinges esp S Ave.</t>
  </si>
  <si>
    <t>Any projects (Reeds Lane) will be funded by S106.</t>
  </si>
  <si>
    <t>MSDC Invoice Feb 2024 for 19 dog bin weekly collections was £4820 + 1.7% = £4902. Plus Langton Lane and Bullfinch Lane (new) = £643pa. +1.7% = £654.  Total £5556.</t>
  </si>
  <si>
    <t>(Precept cost) -New Greenscene Price  £5141.33plus 1.7% = £5230</t>
  </si>
  <si>
    <t>Litter and Dog Bin Collections. New figure given by Greenscene £2892 + 1.7% = £2942</t>
  </si>
  <si>
    <t>Version 2 - 06.11.24</t>
  </si>
  <si>
    <t>To spend on  South Avenue drainage works and Chapel wall crack.</t>
  </si>
  <si>
    <t>No change proposed. 24-25 spend is drainage surveys.</t>
  </si>
  <si>
    <t>Lease ends 31.12.25. New valuation may increase rent.</t>
  </si>
  <si>
    <t>New figures given by Greenscene and Barcombe = £3867</t>
  </si>
  <si>
    <t>Surveys and Repairs.</t>
  </si>
  <si>
    <t>Room leased to PC from WSCC.  Income from Sussex ALC. Plus 1.7%.</t>
  </si>
  <si>
    <t>Full lighting Upgrade £665.  Door repair Pitt Lane Gents etc. £300.</t>
  </si>
  <si>
    <t>Fencing project complete.  Donation from neighbour in income line. Any 2025-26 projects would be funded by S106.</t>
  </si>
  <si>
    <t>1.7% Increase = £1678.</t>
  </si>
  <si>
    <t>1.7% Increase £6611.</t>
  </si>
  <si>
    <t>No proposed change. Annual sewer pump service £600.</t>
  </si>
  <si>
    <t>New Barcombe Price £840.00</t>
  </si>
  <si>
    <t>Next Tree Survey in 2027.</t>
  </si>
  <si>
    <t>Replacement saws and strimmers etc</t>
  </si>
  <si>
    <t>Van leased with full servicing package. £236 per month x 12 = £2832.  (£2721 in EMR for 2024-5.) Renewal Sep  2025.</t>
  </si>
  <si>
    <t>Increase in fees 1.7% = Plus Nurery and Club Lounge rented to Kiddie Capers.</t>
  </si>
  <si>
    <t>New rent confirmed by MSDC.</t>
  </si>
  <si>
    <t>New Rates confirmed by MSDC.</t>
  </si>
  <si>
    <t>Smart meter.  Monthly invoices approx £600 in Summer x6.  £1200 in Winter x6 = £10800.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</si>
</sst>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3" fontId="3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/>
    <xf numFmtId="3" fontId="4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3" fontId="4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3" fontId="5" fillId="0" borderId="1" xfId="0" applyNumberFormat="1" applyFont="1" applyBorder="1"/>
    <xf numFmtId="3" fontId="9" fillId="0" borderId="0" xfId="0" applyNumberFormat="1" applyFont="1"/>
    <xf numFmtId="3" fontId="5" fillId="0" borderId="0" xfId="0" applyNumberFormat="1" applyFont="1"/>
    <xf numFmtId="0" fontId="5" fillId="0" borderId="0" xfId="0" applyFont="1"/>
    <xf numFmtId="3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/>
    <xf numFmtId="3" fontId="4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3" fontId="6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/>
    <xf numFmtId="3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761A-20A2-4DE1-9A42-B024DD37A318}">
  <sheetPr>
    <pageSetUpPr fitToPage="1"/>
  </sheetPr>
  <dimension ref="A1:G368"/>
  <sheetViews>
    <sheetView tabSelected="1" topLeftCell="A30" zoomScale="130" zoomScaleNormal="130" workbookViewId="0">
      <selection activeCell="B1" sqref="B1"/>
    </sheetView>
  </sheetViews>
  <sheetFormatPr defaultRowHeight="15" x14ac:dyDescent="0.25"/>
  <cols>
    <col min="1" max="1" width="6.7109375" style="1" customWidth="1"/>
    <col min="2" max="2" width="45.7109375" customWidth="1"/>
    <col min="3" max="3" width="10.7109375" style="2" customWidth="1"/>
    <col min="4" max="5" width="10.7109375" style="3" customWidth="1"/>
    <col min="6" max="6" width="10.7109375" style="29" customWidth="1"/>
    <col min="7" max="7" width="81.140625" customWidth="1"/>
  </cols>
  <sheetData>
    <row r="1" spans="1:7" ht="52.9" customHeight="1" x14ac:dyDescent="0.25">
      <c r="A1" s="44"/>
      <c r="B1" s="45" t="s">
        <v>160</v>
      </c>
      <c r="C1" s="50" t="s">
        <v>126</v>
      </c>
      <c r="D1" s="51" t="s">
        <v>123</v>
      </c>
      <c r="E1" s="51" t="s">
        <v>124</v>
      </c>
      <c r="F1" s="53" t="s">
        <v>125</v>
      </c>
      <c r="G1" s="54" t="s">
        <v>127</v>
      </c>
    </row>
    <row r="2" spans="1:7" x14ac:dyDescent="0.25">
      <c r="A2" s="6">
        <v>201</v>
      </c>
      <c r="B2" s="7" t="s">
        <v>11</v>
      </c>
      <c r="C2" s="50"/>
      <c r="D2" s="51"/>
      <c r="E2" s="52"/>
      <c r="F2" s="53"/>
      <c r="G2" s="54"/>
    </row>
    <row r="3" spans="1:7" x14ac:dyDescent="0.25">
      <c r="A3" s="4">
        <v>3210</v>
      </c>
      <c r="B3" s="5" t="s">
        <v>12</v>
      </c>
      <c r="C3" s="8">
        <v>10083</v>
      </c>
      <c r="D3" s="9">
        <v>6335</v>
      </c>
      <c r="E3" s="10">
        <f>SUM(D3/C3)</f>
        <v>0.62828523256967173</v>
      </c>
      <c r="F3" s="30">
        <v>10255</v>
      </c>
      <c r="G3" s="31" t="s">
        <v>133</v>
      </c>
    </row>
    <row r="4" spans="1:7" x14ac:dyDescent="0.25">
      <c r="A4" s="4"/>
      <c r="B4" s="12" t="s">
        <v>13</v>
      </c>
      <c r="C4" s="23">
        <f>SUM(C3:C3)</f>
        <v>10083</v>
      </c>
      <c r="D4" s="24">
        <f>SUM(D3:D3)</f>
        <v>6335</v>
      </c>
      <c r="E4" s="20">
        <f t="shared" ref="E4:E15" si="0">SUM(D4/C4)</f>
        <v>0.62828523256967173</v>
      </c>
      <c r="F4" s="25">
        <f>SUM(F3:F3)</f>
        <v>10255</v>
      </c>
      <c r="G4" s="11"/>
    </row>
    <row r="5" spans="1:7" x14ac:dyDescent="0.25">
      <c r="A5" s="4"/>
      <c r="B5" s="12"/>
      <c r="C5" s="23"/>
      <c r="D5" s="24"/>
      <c r="E5" s="20"/>
      <c r="F5" s="25"/>
      <c r="G5" s="11"/>
    </row>
    <row r="6" spans="1:7" x14ac:dyDescent="0.25">
      <c r="A6" s="4">
        <v>5000</v>
      </c>
      <c r="B6" s="5" t="s">
        <v>40</v>
      </c>
      <c r="C6" s="47">
        <v>960</v>
      </c>
      <c r="D6" s="9">
        <v>419</v>
      </c>
      <c r="E6" s="10">
        <f>SUM(D6/C6)</f>
        <v>0.43645833333333334</v>
      </c>
      <c r="F6" s="30">
        <v>977</v>
      </c>
      <c r="G6" s="31" t="s">
        <v>128</v>
      </c>
    </row>
    <row r="7" spans="1:7" x14ac:dyDescent="0.25">
      <c r="A7" s="4">
        <v>5011</v>
      </c>
      <c r="B7" s="5" t="s">
        <v>101</v>
      </c>
      <c r="C7" s="47">
        <v>385</v>
      </c>
      <c r="D7" s="9">
        <v>184</v>
      </c>
      <c r="E7" s="10">
        <f>SUM(D7/C7)</f>
        <v>0.47792207792207791</v>
      </c>
      <c r="F7" s="30">
        <v>392</v>
      </c>
      <c r="G7" s="31" t="s">
        <v>129</v>
      </c>
    </row>
    <row r="8" spans="1:7" x14ac:dyDescent="0.25">
      <c r="A8" s="4">
        <v>5013</v>
      </c>
      <c r="B8" s="5" t="s">
        <v>102</v>
      </c>
      <c r="C8" s="47">
        <v>55</v>
      </c>
      <c r="D8" s="9">
        <v>23</v>
      </c>
      <c r="E8" s="10">
        <f>SUM(D8/C8)</f>
        <v>0.41818181818181815</v>
      </c>
      <c r="F8" s="30">
        <v>56</v>
      </c>
      <c r="G8" s="31" t="s">
        <v>128</v>
      </c>
    </row>
    <row r="9" spans="1:7" x14ac:dyDescent="0.25">
      <c r="A9" s="4">
        <v>5400</v>
      </c>
      <c r="B9" s="5" t="s">
        <v>3</v>
      </c>
      <c r="C9" s="47">
        <v>2000</v>
      </c>
      <c r="D9" s="9">
        <v>0</v>
      </c>
      <c r="E9" s="10">
        <f>SUM(D9/C9)</f>
        <v>0</v>
      </c>
      <c r="F9" s="30">
        <v>5000</v>
      </c>
      <c r="G9" s="31" t="s">
        <v>161</v>
      </c>
    </row>
    <row r="10" spans="1:7" x14ac:dyDescent="0.25">
      <c r="A10" s="4">
        <v>5415</v>
      </c>
      <c r="B10" s="5" t="s">
        <v>97</v>
      </c>
      <c r="C10" s="47">
        <v>1280</v>
      </c>
      <c r="D10" s="9">
        <v>0</v>
      </c>
      <c r="E10" s="10">
        <f>SUM(D10/C10)</f>
        <v>0</v>
      </c>
      <c r="F10" s="30">
        <v>1300</v>
      </c>
      <c r="G10" s="31" t="s">
        <v>130</v>
      </c>
    </row>
    <row r="11" spans="1:7" x14ac:dyDescent="0.25">
      <c r="A11" s="4">
        <v>5410</v>
      </c>
      <c r="B11" s="5" t="s">
        <v>4</v>
      </c>
      <c r="C11" s="48">
        <v>6600</v>
      </c>
      <c r="D11" s="14">
        <v>3312</v>
      </c>
      <c r="E11" s="10">
        <f>SUM(D11/D11)</f>
        <v>1</v>
      </c>
      <c r="F11" s="26">
        <v>6800</v>
      </c>
      <c r="G11" s="31" t="s">
        <v>131</v>
      </c>
    </row>
    <row r="12" spans="1:7" x14ac:dyDescent="0.25">
      <c r="A12" s="4">
        <v>5440</v>
      </c>
      <c r="B12" s="5" t="s">
        <v>5</v>
      </c>
      <c r="C12" s="48">
        <v>100</v>
      </c>
      <c r="D12" s="14">
        <v>0</v>
      </c>
      <c r="E12" s="10">
        <f>SUM(D12/C12)</f>
        <v>0</v>
      </c>
      <c r="F12" s="26">
        <v>100</v>
      </c>
      <c r="G12" s="31" t="s">
        <v>108</v>
      </c>
    </row>
    <row r="13" spans="1:7" x14ac:dyDescent="0.25">
      <c r="A13" s="4">
        <v>5550</v>
      </c>
      <c r="B13" s="5" t="s">
        <v>7</v>
      </c>
      <c r="C13" s="48">
        <v>1400</v>
      </c>
      <c r="D13" s="14">
        <v>0</v>
      </c>
      <c r="E13" s="10">
        <f>SUM(D13/C13)</f>
        <v>0</v>
      </c>
      <c r="F13" s="26">
        <v>500</v>
      </c>
      <c r="G13" s="31" t="s">
        <v>132</v>
      </c>
    </row>
    <row r="14" spans="1:7" x14ac:dyDescent="0.25">
      <c r="A14" s="4">
        <v>5710</v>
      </c>
      <c r="B14" s="5" t="s">
        <v>8</v>
      </c>
      <c r="C14" s="48">
        <v>100</v>
      </c>
      <c r="D14" s="14">
        <v>1950</v>
      </c>
      <c r="E14" s="10">
        <f>SUM(D14/C14)</f>
        <v>19.5</v>
      </c>
      <c r="F14" s="26">
        <v>100</v>
      </c>
      <c r="G14" s="31" t="s">
        <v>162</v>
      </c>
    </row>
    <row r="15" spans="1:7" x14ac:dyDescent="0.25">
      <c r="A15" s="4"/>
      <c r="B15" s="12" t="s">
        <v>14</v>
      </c>
      <c r="C15" s="18">
        <f>SUM(C6:C14)</f>
        <v>12880</v>
      </c>
      <c r="D15" s="19">
        <f>SUM(D6:D14)</f>
        <v>5888</v>
      </c>
      <c r="E15" s="20">
        <f t="shared" si="0"/>
        <v>0.45714285714285713</v>
      </c>
      <c r="F15" s="27">
        <f>SUM(C6:C14)</f>
        <v>12880</v>
      </c>
      <c r="G15" s="5"/>
    </row>
    <row r="16" spans="1:7" x14ac:dyDescent="0.25">
      <c r="A16" s="4"/>
      <c r="B16" s="12"/>
      <c r="C16" s="18"/>
      <c r="D16" s="19"/>
      <c r="E16" s="20"/>
      <c r="F16" s="27"/>
      <c r="G16" s="5"/>
    </row>
    <row r="17" spans="1:7" ht="21.75" customHeight="1" x14ac:dyDescent="0.25">
      <c r="A17" s="4"/>
      <c r="B17" s="12" t="s">
        <v>15</v>
      </c>
      <c r="C17" s="21">
        <f>SUM(C4-C15)</f>
        <v>-2797</v>
      </c>
      <c r="D17" s="32">
        <f>SUM(D4-D15)</f>
        <v>447</v>
      </c>
      <c r="E17" s="22"/>
      <c r="F17" s="28">
        <f>SUM(F4-F15)</f>
        <v>-2625</v>
      </c>
      <c r="G17" s="5"/>
    </row>
    <row r="18" spans="1:7" ht="9" customHeight="1" x14ac:dyDescent="0.25">
      <c r="A18" s="4"/>
      <c r="B18" s="5"/>
      <c r="C18" s="15"/>
      <c r="D18" s="16"/>
      <c r="E18" s="16"/>
      <c r="F18" s="26"/>
      <c r="G18" s="5"/>
    </row>
    <row r="19" spans="1:7" ht="26.25" customHeight="1" x14ac:dyDescent="0.25">
      <c r="A19" s="4"/>
      <c r="B19" s="5"/>
      <c r="C19" s="50" t="s">
        <v>126</v>
      </c>
      <c r="D19" s="51" t="s">
        <v>123</v>
      </c>
      <c r="E19" s="51" t="s">
        <v>124</v>
      </c>
      <c r="F19" s="53" t="s">
        <v>125</v>
      </c>
      <c r="G19" s="54" t="s">
        <v>127</v>
      </c>
    </row>
    <row r="20" spans="1:7" x14ac:dyDescent="0.25">
      <c r="A20" s="6">
        <v>202</v>
      </c>
      <c r="B20" s="7" t="s">
        <v>17</v>
      </c>
      <c r="C20" s="50"/>
      <c r="D20" s="51"/>
      <c r="E20" s="52"/>
      <c r="F20" s="53"/>
      <c r="G20" s="54"/>
    </row>
    <row r="21" spans="1:7" x14ac:dyDescent="0.25">
      <c r="A21" s="4">
        <v>3110</v>
      </c>
      <c r="B21" s="5" t="s">
        <v>18</v>
      </c>
      <c r="C21" s="8">
        <v>1400</v>
      </c>
      <c r="D21" s="9">
        <v>1400</v>
      </c>
      <c r="E21" s="10">
        <f>SUM(D21/C21)</f>
        <v>1</v>
      </c>
      <c r="F21" s="30">
        <v>1400</v>
      </c>
      <c r="G21" s="31" t="s">
        <v>114</v>
      </c>
    </row>
    <row r="22" spans="1:7" x14ac:dyDescent="0.25">
      <c r="A22" s="4">
        <v>3500</v>
      </c>
      <c r="B22" s="5" t="s">
        <v>98</v>
      </c>
      <c r="C22" s="8">
        <v>0</v>
      </c>
      <c r="D22" s="9">
        <v>32814</v>
      </c>
      <c r="E22" s="10" t="e">
        <f>SUM(D22/C22)</f>
        <v>#DIV/0!</v>
      </c>
      <c r="F22" s="30">
        <v>0</v>
      </c>
      <c r="G22" s="31" t="s">
        <v>137</v>
      </c>
    </row>
    <row r="23" spans="1:7" x14ac:dyDescent="0.25">
      <c r="A23" s="4">
        <v>3120</v>
      </c>
      <c r="B23" s="5" t="s">
        <v>19</v>
      </c>
      <c r="C23" s="8">
        <v>1800</v>
      </c>
      <c r="D23" s="9">
        <v>0</v>
      </c>
      <c r="E23" s="10">
        <f t="shared" ref="E23:E24" si="1">SUM(D23/C23)</f>
        <v>0</v>
      </c>
      <c r="F23" s="30">
        <v>1800</v>
      </c>
      <c r="G23" s="31" t="s">
        <v>163</v>
      </c>
    </row>
    <row r="24" spans="1:7" x14ac:dyDescent="0.25">
      <c r="A24" s="4"/>
      <c r="B24" s="12" t="s">
        <v>20</v>
      </c>
      <c r="C24" s="23">
        <f>SUM(C21:C23)</f>
        <v>3200</v>
      </c>
      <c r="D24" s="24">
        <f>SUM(D21:D23)</f>
        <v>34214</v>
      </c>
      <c r="E24" s="20">
        <f t="shared" si="1"/>
        <v>10.691875</v>
      </c>
      <c r="F24" s="25">
        <f>SUM(F21:F23)</f>
        <v>3200</v>
      </c>
      <c r="G24" s="11"/>
    </row>
    <row r="25" spans="1:7" x14ac:dyDescent="0.25">
      <c r="A25" s="4"/>
      <c r="B25" s="12"/>
      <c r="C25" s="23"/>
      <c r="D25" s="24"/>
      <c r="E25" s="20"/>
      <c r="F25" s="25"/>
      <c r="G25" s="11"/>
    </row>
    <row r="26" spans="1:7" x14ac:dyDescent="0.25">
      <c r="A26" s="4">
        <v>5020</v>
      </c>
      <c r="B26" s="5" t="s">
        <v>1</v>
      </c>
      <c r="C26" s="47">
        <v>2200</v>
      </c>
      <c r="D26" s="9">
        <v>595</v>
      </c>
      <c r="E26" s="10">
        <f t="shared" ref="E26:E35" si="2">SUM(D26/C26)</f>
        <v>0.27045454545454545</v>
      </c>
      <c r="F26" s="30">
        <v>3000</v>
      </c>
      <c r="G26" s="31" t="s">
        <v>159</v>
      </c>
    </row>
    <row r="27" spans="1:7" x14ac:dyDescent="0.25">
      <c r="A27" s="4">
        <v>5400</v>
      </c>
      <c r="B27" s="5" t="s">
        <v>3</v>
      </c>
      <c r="C27" s="48">
        <v>5500</v>
      </c>
      <c r="D27" s="14">
        <v>0</v>
      </c>
      <c r="E27" s="10">
        <f>SUM(D27/C27)</f>
        <v>0</v>
      </c>
      <c r="F27" s="26">
        <v>2000</v>
      </c>
      <c r="G27" s="31" t="s">
        <v>155</v>
      </c>
    </row>
    <row r="28" spans="1:7" x14ac:dyDescent="0.25">
      <c r="A28" s="4">
        <v>5410</v>
      </c>
      <c r="B28" s="5" t="s">
        <v>4</v>
      </c>
      <c r="C28" s="47">
        <v>8000</v>
      </c>
      <c r="D28" s="9">
        <v>4093</v>
      </c>
      <c r="E28" s="10">
        <f t="shared" si="2"/>
        <v>0.511625</v>
      </c>
      <c r="F28" s="30">
        <v>4000</v>
      </c>
      <c r="G28" s="31" t="s">
        <v>164</v>
      </c>
    </row>
    <row r="29" spans="1:7" x14ac:dyDescent="0.25">
      <c r="A29" s="4">
        <v>5440</v>
      </c>
      <c r="B29" s="5" t="s">
        <v>5</v>
      </c>
      <c r="C29" s="47">
        <v>1500</v>
      </c>
      <c r="D29" s="9">
        <v>1056</v>
      </c>
      <c r="E29" s="10">
        <f t="shared" si="2"/>
        <v>0.70399999999999996</v>
      </c>
      <c r="F29" s="30">
        <v>1500</v>
      </c>
      <c r="G29" s="31" t="s">
        <v>154</v>
      </c>
    </row>
    <row r="30" spans="1:7" x14ac:dyDescent="0.25">
      <c r="A30" s="4">
        <v>5460</v>
      </c>
      <c r="B30" s="5" t="s">
        <v>6</v>
      </c>
      <c r="C30" s="48">
        <v>1500</v>
      </c>
      <c r="D30" s="14">
        <v>827</v>
      </c>
      <c r="E30" s="10">
        <f t="shared" si="2"/>
        <v>0.55133333333333334</v>
      </c>
      <c r="F30" s="26">
        <v>1500</v>
      </c>
      <c r="G30" s="31" t="s">
        <v>115</v>
      </c>
    </row>
    <row r="31" spans="1:7" x14ac:dyDescent="0.25">
      <c r="A31" s="4">
        <v>5490</v>
      </c>
      <c r="B31" s="5" t="s">
        <v>23</v>
      </c>
      <c r="C31" s="48">
        <v>250</v>
      </c>
      <c r="D31" s="14">
        <v>212</v>
      </c>
      <c r="E31" s="10">
        <f t="shared" si="2"/>
        <v>0.84799999999999998</v>
      </c>
      <c r="F31" s="26">
        <v>250</v>
      </c>
      <c r="G31" s="31" t="s">
        <v>16</v>
      </c>
    </row>
    <row r="32" spans="1:7" x14ac:dyDescent="0.25">
      <c r="A32" s="4">
        <v>5550</v>
      </c>
      <c r="B32" s="5" t="s">
        <v>7</v>
      </c>
      <c r="C32" s="48">
        <v>3000</v>
      </c>
      <c r="D32" s="14">
        <v>490</v>
      </c>
      <c r="E32" s="10">
        <f t="shared" si="2"/>
        <v>0.16333333333333333</v>
      </c>
      <c r="F32" s="26">
        <v>1000</v>
      </c>
      <c r="G32" s="31" t="s">
        <v>134</v>
      </c>
    </row>
    <row r="33" spans="1:7" x14ac:dyDescent="0.25">
      <c r="A33" s="4">
        <v>5710</v>
      </c>
      <c r="B33" s="5" t="s">
        <v>8</v>
      </c>
      <c r="C33" s="48">
        <v>100</v>
      </c>
      <c r="D33" s="14">
        <v>0</v>
      </c>
      <c r="E33" s="10">
        <f t="shared" si="2"/>
        <v>0</v>
      </c>
      <c r="F33" s="26">
        <v>100</v>
      </c>
      <c r="G33" s="31" t="s">
        <v>16</v>
      </c>
    </row>
    <row r="34" spans="1:7" x14ac:dyDescent="0.25">
      <c r="A34" s="4">
        <v>5720</v>
      </c>
      <c r="B34" s="5" t="s">
        <v>9</v>
      </c>
      <c r="C34" s="48">
        <v>0</v>
      </c>
      <c r="D34" s="14">
        <v>31172</v>
      </c>
      <c r="E34" s="10" t="e">
        <f t="shared" si="2"/>
        <v>#DIV/0!</v>
      </c>
      <c r="F34" s="26">
        <v>0</v>
      </c>
      <c r="G34" s="31" t="s">
        <v>156</v>
      </c>
    </row>
    <row r="35" spans="1:7" x14ac:dyDescent="0.25">
      <c r="A35" s="4"/>
      <c r="B35" s="12" t="s">
        <v>21</v>
      </c>
      <c r="C35" s="18">
        <f>SUM(C26:C34)</f>
        <v>22050</v>
      </c>
      <c r="D35" s="19">
        <f>SUM(D26:D34)</f>
        <v>38445</v>
      </c>
      <c r="E35" s="20">
        <f t="shared" si="2"/>
        <v>1.7435374149659864</v>
      </c>
      <c r="F35" s="27">
        <f>SUM(F26:F34)</f>
        <v>13350</v>
      </c>
      <c r="G35" s="5"/>
    </row>
    <row r="36" spans="1:7" x14ac:dyDescent="0.25">
      <c r="A36" s="4"/>
      <c r="B36" s="12"/>
      <c r="C36" s="18"/>
      <c r="D36" s="19"/>
      <c r="E36" s="20"/>
      <c r="F36" s="27"/>
      <c r="G36" s="5"/>
    </row>
    <row r="37" spans="1:7" x14ac:dyDescent="0.25">
      <c r="A37" s="4"/>
      <c r="B37" s="12" t="s">
        <v>22</v>
      </c>
      <c r="C37" s="21">
        <f>SUM(C24-C35)</f>
        <v>-18850</v>
      </c>
      <c r="D37" s="32">
        <f>SUM(D24-D35)</f>
        <v>-4231</v>
      </c>
      <c r="E37" s="22"/>
      <c r="F37" s="28">
        <f>SUM(F24-F35)</f>
        <v>-10150</v>
      </c>
      <c r="G37" s="5"/>
    </row>
    <row r="38" spans="1:7" x14ac:dyDescent="0.25">
      <c r="A38" s="4"/>
      <c r="B38" s="5"/>
      <c r="C38" s="15"/>
      <c r="D38" s="16"/>
      <c r="E38" s="16"/>
      <c r="F38" s="26"/>
      <c r="G38" s="5"/>
    </row>
    <row r="39" spans="1:7" ht="14.65" customHeight="1" x14ac:dyDescent="0.25">
      <c r="A39" s="4"/>
      <c r="B39" s="5"/>
      <c r="C39" s="50" t="s">
        <v>126</v>
      </c>
      <c r="D39" s="51" t="s">
        <v>123</v>
      </c>
      <c r="E39" s="51" t="s">
        <v>124</v>
      </c>
      <c r="F39" s="53" t="s">
        <v>125</v>
      </c>
      <c r="G39" s="54" t="s">
        <v>127</v>
      </c>
    </row>
    <row r="40" spans="1:7" ht="23.25" customHeight="1" x14ac:dyDescent="0.25">
      <c r="A40" s="6">
        <v>203</v>
      </c>
      <c r="B40" s="7" t="s">
        <v>24</v>
      </c>
      <c r="C40" s="50"/>
      <c r="D40" s="51"/>
      <c r="E40" s="52"/>
      <c r="F40" s="53"/>
      <c r="G40" s="54"/>
    </row>
    <row r="41" spans="1:7" x14ac:dyDescent="0.25">
      <c r="A41" s="4">
        <v>3100</v>
      </c>
      <c r="B41" s="5" t="s">
        <v>28</v>
      </c>
      <c r="C41" s="8">
        <v>10260</v>
      </c>
      <c r="D41" s="9">
        <v>5130</v>
      </c>
      <c r="E41" s="10">
        <f t="shared" ref="E41:E42" si="3">SUM(D41/C41)</f>
        <v>0.5</v>
      </c>
      <c r="F41" s="30">
        <v>10260</v>
      </c>
      <c r="G41" s="31" t="s">
        <v>111</v>
      </c>
    </row>
    <row r="42" spans="1:7" x14ac:dyDescent="0.25">
      <c r="A42" s="4"/>
      <c r="B42" s="12" t="s">
        <v>25</v>
      </c>
      <c r="C42" s="23">
        <f>SUM(C41:C41)</f>
        <v>10260</v>
      </c>
      <c r="D42" s="24">
        <f>SUM(D41:D41)</f>
        <v>5130</v>
      </c>
      <c r="E42" s="20">
        <f t="shared" si="3"/>
        <v>0.5</v>
      </c>
      <c r="F42" s="25">
        <f>SUM(F41:F41)</f>
        <v>10260</v>
      </c>
      <c r="G42" s="11"/>
    </row>
    <row r="43" spans="1:7" x14ac:dyDescent="0.25">
      <c r="A43" s="4"/>
      <c r="B43" s="12"/>
      <c r="C43" s="23"/>
      <c r="D43" s="24"/>
      <c r="E43" s="20"/>
      <c r="F43" s="25"/>
      <c r="G43" s="11"/>
    </row>
    <row r="44" spans="1:7" x14ac:dyDescent="0.25">
      <c r="A44" s="4">
        <v>5250</v>
      </c>
      <c r="B44" s="5" t="s">
        <v>29</v>
      </c>
      <c r="C44" s="8">
        <v>5130</v>
      </c>
      <c r="D44" s="9">
        <v>2565</v>
      </c>
      <c r="E44" s="10">
        <f t="shared" ref="E44:E47" si="4">SUM(D44/C44)</f>
        <v>0.5</v>
      </c>
      <c r="F44" s="30">
        <v>5130</v>
      </c>
      <c r="G44" s="31" t="s">
        <v>116</v>
      </c>
    </row>
    <row r="45" spans="1:7" x14ac:dyDescent="0.25">
      <c r="A45" s="4">
        <v>5400</v>
      </c>
      <c r="B45" s="5" t="s">
        <v>3</v>
      </c>
      <c r="C45" s="8">
        <v>1200</v>
      </c>
      <c r="D45" s="9">
        <v>1450</v>
      </c>
      <c r="E45" s="10">
        <f t="shared" si="4"/>
        <v>1.2083333333333333</v>
      </c>
      <c r="F45" s="30">
        <v>600</v>
      </c>
      <c r="G45" s="31" t="s">
        <v>135</v>
      </c>
    </row>
    <row r="46" spans="1:7" x14ac:dyDescent="0.25">
      <c r="A46" s="4">
        <v>5710</v>
      </c>
      <c r="B46" s="5" t="s">
        <v>8</v>
      </c>
      <c r="C46" s="8">
        <v>100</v>
      </c>
      <c r="D46" s="9">
        <v>0</v>
      </c>
      <c r="E46" s="10">
        <f t="shared" si="4"/>
        <v>0</v>
      </c>
      <c r="F46" s="30">
        <v>100</v>
      </c>
      <c r="G46" s="31" t="s">
        <v>112</v>
      </c>
    </row>
    <row r="47" spans="1:7" x14ac:dyDescent="0.25">
      <c r="A47" s="4"/>
      <c r="B47" s="12" t="s">
        <v>26</v>
      </c>
      <c r="C47" s="18">
        <f>SUM(C44:C46)</f>
        <v>6430</v>
      </c>
      <c r="D47" s="19">
        <f>SUM(D44:D46)</f>
        <v>4015</v>
      </c>
      <c r="E47" s="20">
        <f t="shared" si="4"/>
        <v>0.62441679626749613</v>
      </c>
      <c r="F47" s="27">
        <f>SUM(F44:F46)</f>
        <v>5830</v>
      </c>
      <c r="G47" s="5"/>
    </row>
    <row r="48" spans="1:7" x14ac:dyDescent="0.25">
      <c r="A48" s="4"/>
      <c r="B48" s="12"/>
      <c r="C48" s="18"/>
      <c r="D48" s="19"/>
      <c r="E48" s="20"/>
      <c r="F48" s="27"/>
      <c r="G48" s="5"/>
    </row>
    <row r="49" spans="1:7" x14ac:dyDescent="0.25">
      <c r="A49" s="4"/>
      <c r="B49" s="12" t="s">
        <v>27</v>
      </c>
      <c r="C49" s="21">
        <f>SUM(C42-C47)</f>
        <v>3830</v>
      </c>
      <c r="D49" s="32">
        <f>SUM(D42-D47)</f>
        <v>1115</v>
      </c>
      <c r="E49" s="22"/>
      <c r="F49" s="28">
        <f>SUM(F42-F47)</f>
        <v>4430</v>
      </c>
      <c r="G49" s="5"/>
    </row>
    <row r="50" spans="1:7" x14ac:dyDescent="0.25">
      <c r="A50" s="4"/>
      <c r="B50" s="5"/>
      <c r="C50" s="15"/>
      <c r="D50" s="16"/>
      <c r="E50" s="16"/>
      <c r="F50" s="26"/>
      <c r="G50" s="5"/>
    </row>
    <row r="51" spans="1:7" ht="14.65" customHeight="1" x14ac:dyDescent="0.25">
      <c r="A51" s="4"/>
      <c r="B51" s="5"/>
      <c r="C51" s="50" t="s">
        <v>126</v>
      </c>
      <c r="D51" s="51" t="s">
        <v>123</v>
      </c>
      <c r="E51" s="51" t="s">
        <v>124</v>
      </c>
      <c r="F51" s="53" t="s">
        <v>125</v>
      </c>
      <c r="G51" s="54" t="s">
        <v>127</v>
      </c>
    </row>
    <row r="52" spans="1:7" ht="23.25" customHeight="1" x14ac:dyDescent="0.25">
      <c r="A52" s="6">
        <v>204</v>
      </c>
      <c r="B52" s="7" t="s">
        <v>30</v>
      </c>
      <c r="C52" s="50"/>
      <c r="D52" s="51"/>
      <c r="E52" s="52"/>
      <c r="F52" s="53"/>
      <c r="G52" s="54"/>
    </row>
    <row r="53" spans="1:7" x14ac:dyDescent="0.25">
      <c r="A53" s="4">
        <v>5011</v>
      </c>
      <c r="B53" s="5" t="s">
        <v>101</v>
      </c>
      <c r="C53" s="8">
        <v>4200</v>
      </c>
      <c r="D53" s="9">
        <v>963</v>
      </c>
      <c r="E53" s="10">
        <f t="shared" ref="E53:E55" si="5">SUM(D53/C53)</f>
        <v>0.22928571428571429</v>
      </c>
      <c r="F53" s="30">
        <v>4300</v>
      </c>
      <c r="G53" s="31" t="s">
        <v>136</v>
      </c>
    </row>
    <row r="54" spans="1:7" x14ac:dyDescent="0.25">
      <c r="A54" s="4">
        <v>5440</v>
      </c>
      <c r="B54" s="5" t="s">
        <v>5</v>
      </c>
      <c r="C54" s="8">
        <v>1500</v>
      </c>
      <c r="D54" s="9">
        <v>385</v>
      </c>
      <c r="E54" s="10">
        <f t="shared" si="5"/>
        <v>0.25666666666666665</v>
      </c>
      <c r="F54" s="30">
        <v>2000</v>
      </c>
      <c r="G54" s="31" t="s">
        <v>165</v>
      </c>
    </row>
    <row r="55" spans="1:7" x14ac:dyDescent="0.25">
      <c r="A55" s="4"/>
      <c r="B55" s="12" t="s">
        <v>31</v>
      </c>
      <c r="C55" s="18">
        <f>SUM(C53:C54)</f>
        <v>5700</v>
      </c>
      <c r="D55" s="19">
        <f>SUM(D53:D54)</f>
        <v>1348</v>
      </c>
      <c r="E55" s="20">
        <f t="shared" si="5"/>
        <v>0.23649122807017545</v>
      </c>
      <c r="F55" s="27">
        <f>SUM(F53:F54)</f>
        <v>6300</v>
      </c>
      <c r="G55" s="5"/>
    </row>
    <row r="56" spans="1:7" x14ac:dyDescent="0.25">
      <c r="A56" s="4"/>
      <c r="B56" s="12"/>
      <c r="C56" s="18"/>
      <c r="D56" s="19"/>
      <c r="E56" s="20"/>
      <c r="F56" s="27"/>
      <c r="G56" s="5"/>
    </row>
    <row r="57" spans="1:7" x14ac:dyDescent="0.25">
      <c r="A57" s="4"/>
      <c r="B57" s="12" t="s">
        <v>32</v>
      </c>
      <c r="C57" s="21">
        <f>SUM(0-C55)</f>
        <v>-5700</v>
      </c>
      <c r="D57" s="32">
        <f>SUM(0-D55)</f>
        <v>-1348</v>
      </c>
      <c r="E57" s="22"/>
      <c r="F57" s="28">
        <f>SUM(0-F55)</f>
        <v>-6300</v>
      </c>
      <c r="G57" s="5"/>
    </row>
    <row r="58" spans="1:7" x14ac:dyDescent="0.25">
      <c r="A58" s="4"/>
      <c r="B58" s="5"/>
      <c r="C58" s="15"/>
      <c r="D58" s="16"/>
      <c r="E58" s="16"/>
      <c r="F58" s="26"/>
      <c r="G58" s="5"/>
    </row>
    <row r="59" spans="1:7" ht="14.65" customHeight="1" x14ac:dyDescent="0.25">
      <c r="A59" s="4"/>
      <c r="B59" s="5"/>
      <c r="C59" s="50" t="s">
        <v>126</v>
      </c>
      <c r="D59" s="51" t="s">
        <v>123</v>
      </c>
      <c r="E59" s="51" t="s">
        <v>124</v>
      </c>
      <c r="F59" s="53" t="s">
        <v>125</v>
      </c>
      <c r="G59" s="54" t="s">
        <v>127</v>
      </c>
    </row>
    <row r="60" spans="1:7" ht="24" customHeight="1" x14ac:dyDescent="0.25">
      <c r="A60" s="6">
        <v>205</v>
      </c>
      <c r="B60" s="7" t="s">
        <v>33</v>
      </c>
      <c r="C60" s="50"/>
      <c r="D60" s="51"/>
      <c r="E60" s="52"/>
      <c r="F60" s="53"/>
      <c r="G60" s="54"/>
    </row>
    <row r="61" spans="1:7" ht="15" customHeight="1" x14ac:dyDescent="0.25">
      <c r="A61" s="4">
        <v>3130</v>
      </c>
      <c r="B61" s="5" t="s">
        <v>121</v>
      </c>
      <c r="C61" s="8">
        <v>4000</v>
      </c>
      <c r="D61" s="9">
        <v>0</v>
      </c>
      <c r="E61" s="10">
        <f t="shared" ref="E61:E62" si="6">SUM(D61/C61)</f>
        <v>0</v>
      </c>
      <c r="F61" s="30">
        <v>4068</v>
      </c>
      <c r="G61" s="31" t="s">
        <v>166</v>
      </c>
    </row>
    <row r="62" spans="1:7" ht="12.75" customHeight="1" x14ac:dyDescent="0.25">
      <c r="A62" s="4"/>
      <c r="B62" s="12" t="s">
        <v>122</v>
      </c>
      <c r="C62" s="23">
        <f>SUM(C61:C61)</f>
        <v>4000</v>
      </c>
      <c r="D62" s="24">
        <f>SUM(D61:D61)</f>
        <v>0</v>
      </c>
      <c r="E62" s="20">
        <f t="shared" si="6"/>
        <v>0</v>
      </c>
      <c r="F62" s="25">
        <f>SUM(F61)</f>
        <v>4068</v>
      </c>
      <c r="G62" s="11"/>
    </row>
    <row r="63" spans="1:7" ht="12.75" customHeight="1" x14ac:dyDescent="0.25">
      <c r="A63" s="6"/>
      <c r="B63" s="7"/>
      <c r="C63" s="36"/>
      <c r="D63" s="37"/>
      <c r="E63" s="38"/>
      <c r="F63" s="46"/>
      <c r="G63" s="11"/>
    </row>
    <row r="64" spans="1:7" x14ac:dyDescent="0.25">
      <c r="A64" s="4">
        <v>5300</v>
      </c>
      <c r="B64" s="5" t="s">
        <v>36</v>
      </c>
      <c r="C64" s="8">
        <v>2850</v>
      </c>
      <c r="D64" s="9">
        <v>1425</v>
      </c>
      <c r="E64" s="10">
        <f t="shared" ref="E64:E67" si="7">SUM(D64/C64)</f>
        <v>0.5</v>
      </c>
      <c r="F64" s="30">
        <v>2900</v>
      </c>
      <c r="G64" s="31" t="s">
        <v>138</v>
      </c>
    </row>
    <row r="65" spans="1:7" x14ac:dyDescent="0.25">
      <c r="A65" s="4">
        <v>5400</v>
      </c>
      <c r="B65" s="5" t="s">
        <v>3</v>
      </c>
      <c r="C65" s="8">
        <v>500</v>
      </c>
      <c r="D65" s="9">
        <v>70</v>
      </c>
      <c r="E65" s="10">
        <f t="shared" si="7"/>
        <v>0.14000000000000001</v>
      </c>
      <c r="F65" s="30">
        <v>500</v>
      </c>
      <c r="G65" s="31" t="s">
        <v>16</v>
      </c>
    </row>
    <row r="66" spans="1:7" x14ac:dyDescent="0.25">
      <c r="A66" s="4">
        <v>5440</v>
      </c>
      <c r="B66" s="5" t="s">
        <v>5</v>
      </c>
      <c r="C66" s="8">
        <v>250</v>
      </c>
      <c r="D66" s="9">
        <v>86</v>
      </c>
      <c r="E66" s="10">
        <f t="shared" si="7"/>
        <v>0.34399999999999997</v>
      </c>
      <c r="F66" s="30">
        <v>250</v>
      </c>
      <c r="G66" s="31" t="s">
        <v>16</v>
      </c>
    </row>
    <row r="67" spans="1:7" x14ac:dyDescent="0.25">
      <c r="A67" s="4"/>
      <c r="B67" s="12" t="s">
        <v>34</v>
      </c>
      <c r="C67" s="18">
        <f>SUM(C64:C66)</f>
        <v>3600</v>
      </c>
      <c r="D67" s="19">
        <f>SUM(D64:D66)</f>
        <v>1581</v>
      </c>
      <c r="E67" s="20">
        <f t="shared" si="7"/>
        <v>0.43916666666666665</v>
      </c>
      <c r="F67" s="27">
        <f>SUM(F64:F66)</f>
        <v>3650</v>
      </c>
      <c r="G67" s="5"/>
    </row>
    <row r="68" spans="1:7" x14ac:dyDescent="0.25">
      <c r="A68" s="4"/>
      <c r="B68" s="12"/>
      <c r="C68" s="18"/>
      <c r="D68" s="19"/>
      <c r="E68" s="20"/>
      <c r="F68" s="27"/>
      <c r="G68" s="5"/>
    </row>
    <row r="69" spans="1:7" x14ac:dyDescent="0.25">
      <c r="A69" s="4"/>
      <c r="B69" s="12" t="s">
        <v>35</v>
      </c>
      <c r="C69" s="21">
        <f>SUM(C62-C67)</f>
        <v>400</v>
      </c>
      <c r="D69" s="32">
        <f>SUM(D62-D67)</f>
        <v>-1581</v>
      </c>
      <c r="E69" s="22"/>
      <c r="F69" s="28">
        <f>SUM(F62-F67)</f>
        <v>418</v>
      </c>
      <c r="G69" s="5"/>
    </row>
    <row r="70" spans="1:7" x14ac:dyDescent="0.25">
      <c r="A70" s="4"/>
      <c r="B70" s="5"/>
      <c r="C70" s="15"/>
      <c r="D70" s="16"/>
      <c r="E70" s="16"/>
      <c r="F70" s="26"/>
      <c r="G70" s="5"/>
    </row>
    <row r="71" spans="1:7" ht="23.25" customHeight="1" x14ac:dyDescent="0.25">
      <c r="A71" s="4"/>
      <c r="B71" s="5"/>
      <c r="C71" s="50" t="s">
        <v>126</v>
      </c>
      <c r="D71" s="51" t="s">
        <v>123</v>
      </c>
      <c r="E71" s="51" t="s">
        <v>124</v>
      </c>
      <c r="F71" s="53" t="s">
        <v>125</v>
      </c>
      <c r="G71" s="54" t="s">
        <v>127</v>
      </c>
    </row>
    <row r="72" spans="1:7" x14ac:dyDescent="0.25">
      <c r="A72" s="6">
        <v>206</v>
      </c>
      <c r="B72" s="7" t="s">
        <v>37</v>
      </c>
      <c r="C72" s="50"/>
      <c r="D72" s="51"/>
      <c r="E72" s="52"/>
      <c r="F72" s="53"/>
      <c r="G72" s="54"/>
    </row>
    <row r="73" spans="1:7" ht="30" customHeight="1" x14ac:dyDescent="0.25">
      <c r="A73" s="4">
        <v>5011</v>
      </c>
      <c r="B73" s="5" t="s">
        <v>101</v>
      </c>
      <c r="C73" s="47">
        <v>1500</v>
      </c>
      <c r="D73" s="9">
        <v>565</v>
      </c>
      <c r="E73" s="10">
        <f t="shared" ref="E73:E80" si="8">SUM(D73/C73)</f>
        <v>0.37666666666666665</v>
      </c>
      <c r="F73" s="30">
        <v>1600</v>
      </c>
      <c r="G73" s="31" t="s">
        <v>139</v>
      </c>
    </row>
    <row r="74" spans="1:7" x14ac:dyDescent="0.25">
      <c r="A74" s="4">
        <v>5013</v>
      </c>
      <c r="B74" s="5" t="s">
        <v>102</v>
      </c>
      <c r="C74" s="47">
        <v>2750</v>
      </c>
      <c r="D74" s="9">
        <v>2125</v>
      </c>
      <c r="E74" s="10">
        <f t="shared" si="8"/>
        <v>0.77272727272727271</v>
      </c>
      <c r="F74" s="30">
        <v>2800</v>
      </c>
      <c r="G74" s="5" t="s">
        <v>140</v>
      </c>
    </row>
    <row r="75" spans="1:7" x14ac:dyDescent="0.25">
      <c r="A75" s="4">
        <v>5020</v>
      </c>
      <c r="B75" s="5" t="s">
        <v>1</v>
      </c>
      <c r="C75" s="47">
        <v>440</v>
      </c>
      <c r="D75" s="9">
        <v>476</v>
      </c>
      <c r="E75" s="10">
        <f t="shared" si="8"/>
        <v>1.0818181818181818</v>
      </c>
      <c r="F75" s="30">
        <v>450</v>
      </c>
      <c r="G75" s="5" t="s">
        <v>141</v>
      </c>
    </row>
    <row r="76" spans="1:7" x14ac:dyDescent="0.25">
      <c r="A76" s="4">
        <v>5030</v>
      </c>
      <c r="B76" s="5" t="s">
        <v>39</v>
      </c>
      <c r="C76" s="47">
        <v>1600</v>
      </c>
      <c r="D76" s="9">
        <v>1501</v>
      </c>
      <c r="E76" s="10">
        <f t="shared" si="8"/>
        <v>0.93812499999999999</v>
      </c>
      <c r="F76" s="30">
        <v>1650</v>
      </c>
      <c r="G76" s="5" t="s">
        <v>142</v>
      </c>
    </row>
    <row r="77" spans="1:7" x14ac:dyDescent="0.25">
      <c r="A77" s="4">
        <v>5310</v>
      </c>
      <c r="B77" s="5" t="s">
        <v>38</v>
      </c>
      <c r="C77" s="47">
        <v>8000</v>
      </c>
      <c r="D77" s="9">
        <v>3443</v>
      </c>
      <c r="E77" s="10">
        <f t="shared" si="8"/>
        <v>0.43037500000000001</v>
      </c>
      <c r="F77" s="30">
        <v>6000</v>
      </c>
      <c r="G77" s="5" t="s">
        <v>143</v>
      </c>
    </row>
    <row r="78" spans="1:7" x14ac:dyDescent="0.25">
      <c r="A78" s="4">
        <v>5400</v>
      </c>
      <c r="B78" s="5" t="s">
        <v>3</v>
      </c>
      <c r="C78" s="47">
        <v>2000</v>
      </c>
      <c r="D78" s="9">
        <v>345</v>
      </c>
      <c r="E78" s="10">
        <f t="shared" si="8"/>
        <v>0.17249999999999999</v>
      </c>
      <c r="F78" s="30">
        <v>1000</v>
      </c>
      <c r="G78" s="5" t="s">
        <v>167</v>
      </c>
    </row>
    <row r="79" spans="1:7" x14ac:dyDescent="0.25">
      <c r="A79" s="4">
        <v>5440</v>
      </c>
      <c r="B79" s="5" t="s">
        <v>5</v>
      </c>
      <c r="C79" s="47">
        <v>1000</v>
      </c>
      <c r="D79" s="9">
        <v>752</v>
      </c>
      <c r="E79" s="10">
        <f t="shared" si="8"/>
        <v>0.752</v>
      </c>
      <c r="F79" s="30">
        <v>1000</v>
      </c>
      <c r="G79" s="31" t="s">
        <v>144</v>
      </c>
    </row>
    <row r="80" spans="1:7" x14ac:dyDescent="0.25">
      <c r="A80" s="4"/>
      <c r="B80" s="12" t="s">
        <v>41</v>
      </c>
      <c r="C80" s="18">
        <f>SUM(C73:C79)</f>
        <v>17290</v>
      </c>
      <c r="D80" s="19">
        <f>SUM(D73:D79)</f>
        <v>9207</v>
      </c>
      <c r="E80" s="20">
        <f t="shared" si="8"/>
        <v>0.53250433776749562</v>
      </c>
      <c r="F80" s="27">
        <f>SUM(F73:F79)</f>
        <v>14500</v>
      </c>
      <c r="G80" s="5"/>
    </row>
    <row r="81" spans="1:7" x14ac:dyDescent="0.25">
      <c r="A81" s="4"/>
      <c r="B81" s="12"/>
      <c r="C81" s="18"/>
      <c r="D81" s="19"/>
      <c r="E81" s="20"/>
      <c r="F81" s="27"/>
      <c r="G81" s="5"/>
    </row>
    <row r="82" spans="1:7" x14ac:dyDescent="0.25">
      <c r="A82" s="4"/>
      <c r="B82" s="12" t="s">
        <v>42</v>
      </c>
      <c r="C82" s="21">
        <f>SUM(0-C80)</f>
        <v>-17290</v>
      </c>
      <c r="D82" s="32">
        <f>SUM(0-D80)</f>
        <v>-9207</v>
      </c>
      <c r="E82" s="22"/>
      <c r="F82" s="28">
        <f>SUM(0-F80)</f>
        <v>-14500</v>
      </c>
      <c r="G82" s="5"/>
    </row>
    <row r="83" spans="1:7" x14ac:dyDescent="0.25">
      <c r="A83" s="4"/>
      <c r="B83" s="5"/>
      <c r="C83" s="15"/>
      <c r="D83" s="16"/>
      <c r="E83" s="16"/>
      <c r="F83" s="26"/>
      <c r="G83" s="5"/>
    </row>
    <row r="84" spans="1:7" ht="35.25" customHeight="1" x14ac:dyDescent="0.25">
      <c r="A84" s="4"/>
      <c r="B84" s="5"/>
      <c r="C84" s="50" t="s">
        <v>126</v>
      </c>
      <c r="D84" s="51" t="s">
        <v>123</v>
      </c>
      <c r="E84" s="51" t="s">
        <v>124</v>
      </c>
      <c r="F84" s="53" t="s">
        <v>125</v>
      </c>
      <c r="G84" s="54" t="s">
        <v>127</v>
      </c>
    </row>
    <row r="85" spans="1:7" x14ac:dyDescent="0.25">
      <c r="A85" s="6">
        <v>207</v>
      </c>
      <c r="B85" s="7" t="s">
        <v>43</v>
      </c>
      <c r="C85" s="50"/>
      <c r="D85" s="51"/>
      <c r="E85" s="52"/>
      <c r="F85" s="53"/>
      <c r="G85" s="54"/>
    </row>
    <row r="86" spans="1:7" x14ac:dyDescent="0.25">
      <c r="A86" s="4">
        <v>5580</v>
      </c>
      <c r="B86" s="5" t="s">
        <v>45</v>
      </c>
      <c r="C86" s="8">
        <v>2500</v>
      </c>
      <c r="D86" s="9">
        <v>0</v>
      </c>
      <c r="E86" s="10">
        <f t="shared" ref="E86:E88" si="9">SUM(D86/C86)</f>
        <v>0</v>
      </c>
      <c r="F86" s="30">
        <v>2500</v>
      </c>
      <c r="G86" s="31" t="s">
        <v>117</v>
      </c>
    </row>
    <row r="87" spans="1:7" x14ac:dyDescent="0.25">
      <c r="A87" s="4">
        <v>5720</v>
      </c>
      <c r="B87" s="5" t="s">
        <v>9</v>
      </c>
      <c r="C87" s="8">
        <v>5000</v>
      </c>
      <c r="D87" s="9">
        <v>0</v>
      </c>
      <c r="E87" s="10">
        <f t="shared" si="9"/>
        <v>0</v>
      </c>
      <c r="F87" s="30">
        <v>5000</v>
      </c>
      <c r="G87" s="31" t="s">
        <v>118</v>
      </c>
    </row>
    <row r="88" spans="1:7" x14ac:dyDescent="0.25">
      <c r="A88" s="4"/>
      <c r="B88" s="12" t="s">
        <v>44</v>
      </c>
      <c r="C88" s="18">
        <f>SUM(C86:C87)</f>
        <v>7500</v>
      </c>
      <c r="D88" s="19">
        <f>SUM(D86:D87)</f>
        <v>0</v>
      </c>
      <c r="E88" s="20">
        <f t="shared" si="9"/>
        <v>0</v>
      </c>
      <c r="F88" s="27">
        <f>SUM(F86:F87)</f>
        <v>7500</v>
      </c>
      <c r="G88" s="5"/>
    </row>
    <row r="89" spans="1:7" x14ac:dyDescent="0.25">
      <c r="A89" s="4"/>
      <c r="B89" s="12"/>
      <c r="C89" s="18"/>
      <c r="D89" s="19"/>
      <c r="E89" s="20"/>
      <c r="F89" s="27"/>
      <c r="G89" s="5"/>
    </row>
    <row r="90" spans="1:7" x14ac:dyDescent="0.25">
      <c r="A90" s="4"/>
      <c r="B90" s="12" t="s">
        <v>46</v>
      </c>
      <c r="C90" s="21">
        <f>SUM(0-C88)</f>
        <v>-7500</v>
      </c>
      <c r="D90" s="32">
        <f>SUM(0-D88)</f>
        <v>0</v>
      </c>
      <c r="E90" s="22"/>
      <c r="F90" s="28">
        <f>SUM(0-F88)</f>
        <v>-7500</v>
      </c>
      <c r="G90" s="5"/>
    </row>
    <row r="91" spans="1:7" x14ac:dyDescent="0.25">
      <c r="A91" s="4"/>
      <c r="B91" s="5"/>
      <c r="C91" s="15"/>
      <c r="D91" s="16"/>
      <c r="E91" s="16"/>
      <c r="F91" s="26"/>
      <c r="G91" s="5"/>
    </row>
    <row r="92" spans="1:7" ht="34.5" customHeight="1" x14ac:dyDescent="0.25">
      <c r="A92" s="4"/>
      <c r="B92" s="5"/>
      <c r="C92" s="50" t="s">
        <v>126</v>
      </c>
      <c r="D92" s="51" t="s">
        <v>123</v>
      </c>
      <c r="E92" s="51" t="s">
        <v>124</v>
      </c>
      <c r="F92" s="53" t="s">
        <v>125</v>
      </c>
      <c r="G92" s="54" t="s">
        <v>127</v>
      </c>
    </row>
    <row r="93" spans="1:7" x14ac:dyDescent="0.25">
      <c r="A93" s="6">
        <v>208</v>
      </c>
      <c r="B93" s="7" t="s">
        <v>47</v>
      </c>
      <c r="C93" s="50"/>
      <c r="D93" s="51"/>
      <c r="E93" s="52"/>
      <c r="F93" s="53"/>
      <c r="G93" s="54"/>
    </row>
    <row r="94" spans="1:7" ht="25.5" x14ac:dyDescent="0.25">
      <c r="A94" s="4">
        <v>3200</v>
      </c>
      <c r="B94" s="5" t="s">
        <v>48</v>
      </c>
      <c r="C94" s="8">
        <v>3100</v>
      </c>
      <c r="D94" s="9">
        <v>2939</v>
      </c>
      <c r="E94" s="10">
        <f>SUM(D94/C94)</f>
        <v>0.94806451612903231</v>
      </c>
      <c r="F94" s="30">
        <v>3160</v>
      </c>
      <c r="G94" s="31" t="s">
        <v>147</v>
      </c>
    </row>
    <row r="95" spans="1:7" x14ac:dyDescent="0.25">
      <c r="A95" s="4"/>
      <c r="B95" s="12" t="s">
        <v>49</v>
      </c>
      <c r="C95" s="23">
        <f>SUM(C94:C94)</f>
        <v>3100</v>
      </c>
      <c r="D95" s="24">
        <f>SUM(D94:D94)</f>
        <v>2939</v>
      </c>
      <c r="E95" s="20">
        <f t="shared" ref="E95" si="10">SUM(D95/C95)</f>
        <v>0.94806451612903231</v>
      </c>
      <c r="F95" s="25">
        <f>SUM(F94:F94)</f>
        <v>3160</v>
      </c>
      <c r="G95" s="11"/>
    </row>
    <row r="96" spans="1:7" x14ac:dyDescent="0.25">
      <c r="A96" s="4"/>
      <c r="B96" s="12"/>
      <c r="C96" s="23"/>
      <c r="D96" s="24"/>
      <c r="E96" s="20"/>
      <c r="F96" s="25"/>
      <c r="G96" s="11"/>
    </row>
    <row r="97" spans="1:7" x14ac:dyDescent="0.25">
      <c r="A97" s="4">
        <v>5013</v>
      </c>
      <c r="B97" s="5" t="s">
        <v>102</v>
      </c>
      <c r="C97" s="8">
        <v>850</v>
      </c>
      <c r="D97" s="9">
        <v>149</v>
      </c>
      <c r="E97" s="10">
        <f t="shared" ref="E97:E101" si="11">SUM(D97/C97)</f>
        <v>0.17529411764705882</v>
      </c>
      <c r="F97" s="33">
        <v>865</v>
      </c>
      <c r="G97" s="5" t="s">
        <v>145</v>
      </c>
    </row>
    <row r="98" spans="1:7" x14ac:dyDescent="0.25">
      <c r="A98" s="4">
        <v>5410</v>
      </c>
      <c r="B98" s="5" t="s">
        <v>4</v>
      </c>
      <c r="C98" s="8">
        <v>550</v>
      </c>
      <c r="D98" s="9">
        <v>0</v>
      </c>
      <c r="E98" s="10">
        <f t="shared" si="11"/>
        <v>0</v>
      </c>
      <c r="F98" s="30">
        <v>550</v>
      </c>
      <c r="G98" s="31" t="s">
        <v>146</v>
      </c>
    </row>
    <row r="99" spans="1:7" ht="25.5" x14ac:dyDescent="0.25">
      <c r="A99" s="4">
        <v>5720</v>
      </c>
      <c r="B99" s="5" t="s">
        <v>9</v>
      </c>
      <c r="C99" s="13">
        <v>5000</v>
      </c>
      <c r="D99" s="14">
        <v>5065</v>
      </c>
      <c r="E99" s="10">
        <f t="shared" si="11"/>
        <v>1.0129999999999999</v>
      </c>
      <c r="F99" s="26">
        <v>0</v>
      </c>
      <c r="G99" s="31" t="s">
        <v>168</v>
      </c>
    </row>
    <row r="100" spans="1:7" x14ac:dyDescent="0.25">
      <c r="A100" s="4">
        <v>5750</v>
      </c>
      <c r="B100" s="5" t="s">
        <v>50</v>
      </c>
      <c r="C100" s="13">
        <v>500</v>
      </c>
      <c r="D100" s="14">
        <v>0</v>
      </c>
      <c r="E100" s="10">
        <f t="shared" si="11"/>
        <v>0</v>
      </c>
      <c r="F100" s="26">
        <v>500</v>
      </c>
      <c r="G100" s="31" t="s">
        <v>103</v>
      </c>
    </row>
    <row r="101" spans="1:7" x14ac:dyDescent="0.25">
      <c r="A101" s="4"/>
      <c r="B101" s="12" t="s">
        <v>51</v>
      </c>
      <c r="C101" s="18">
        <f>SUM(C97:C100)</f>
        <v>6900</v>
      </c>
      <c r="D101" s="19">
        <f>SUM(D97:D100)</f>
        <v>5214</v>
      </c>
      <c r="E101" s="20">
        <f t="shared" si="11"/>
        <v>0.75565217391304351</v>
      </c>
      <c r="F101" s="27">
        <f>SUM(F97:F100)</f>
        <v>1915</v>
      </c>
      <c r="G101" s="5"/>
    </row>
    <row r="102" spans="1:7" x14ac:dyDescent="0.25">
      <c r="A102" s="4"/>
      <c r="B102" s="12"/>
      <c r="C102" s="18"/>
      <c r="D102" s="19"/>
      <c r="E102" s="20"/>
      <c r="F102" s="27"/>
      <c r="G102" s="5"/>
    </row>
    <row r="103" spans="1:7" x14ac:dyDescent="0.25">
      <c r="A103" s="4"/>
      <c r="B103" s="12" t="s">
        <v>52</v>
      </c>
      <c r="C103" s="21">
        <f>SUM(C95-C101)</f>
        <v>-3800</v>
      </c>
      <c r="D103" s="32">
        <f>SUM(D95-D101)</f>
        <v>-2275</v>
      </c>
      <c r="E103" s="22"/>
      <c r="F103" s="28">
        <f>SUM(F95-F101)</f>
        <v>1245</v>
      </c>
      <c r="G103" s="5"/>
    </row>
    <row r="104" spans="1:7" x14ac:dyDescent="0.25">
      <c r="A104" s="4"/>
      <c r="B104" s="5"/>
      <c r="C104" s="15"/>
      <c r="D104" s="16"/>
      <c r="E104" s="16"/>
      <c r="F104" s="26"/>
      <c r="G104" s="5"/>
    </row>
    <row r="105" spans="1:7" ht="21" customHeight="1" x14ac:dyDescent="0.25">
      <c r="A105" s="4"/>
      <c r="B105" s="5"/>
      <c r="C105" s="50" t="s">
        <v>126</v>
      </c>
      <c r="D105" s="51" t="s">
        <v>123</v>
      </c>
      <c r="E105" s="51" t="s">
        <v>124</v>
      </c>
      <c r="F105" s="53" t="s">
        <v>125</v>
      </c>
      <c r="G105" s="54" t="s">
        <v>127</v>
      </c>
    </row>
    <row r="106" spans="1:7" x14ac:dyDescent="0.25">
      <c r="A106" s="6">
        <v>209</v>
      </c>
      <c r="B106" s="7" t="s">
        <v>53</v>
      </c>
      <c r="C106" s="50"/>
      <c r="D106" s="51"/>
      <c r="E106" s="52"/>
      <c r="F106" s="53"/>
      <c r="G106" s="54"/>
    </row>
    <row r="107" spans="1:7" x14ac:dyDescent="0.25">
      <c r="A107" s="4">
        <v>3500</v>
      </c>
      <c r="B107" s="5" t="s">
        <v>92</v>
      </c>
      <c r="C107" s="8">
        <v>0</v>
      </c>
      <c r="D107" s="9">
        <v>445</v>
      </c>
      <c r="E107" s="10" t="e">
        <f>SUM(D107/C107)</f>
        <v>#DIV/0!</v>
      </c>
      <c r="F107" s="30">
        <v>0</v>
      </c>
      <c r="G107" s="31" t="s">
        <v>104</v>
      </c>
    </row>
    <row r="108" spans="1:7" x14ac:dyDescent="0.25">
      <c r="A108" s="4"/>
      <c r="B108" s="12" t="s">
        <v>54</v>
      </c>
      <c r="C108" s="23">
        <f>SUM(C107:C107)</f>
        <v>0</v>
      </c>
      <c r="D108" s="24">
        <f>SUM(D107)</f>
        <v>445</v>
      </c>
      <c r="E108" s="20" t="e">
        <f t="shared" ref="E108" si="12">SUM(D108/C108)</f>
        <v>#DIV/0!</v>
      </c>
      <c r="F108" s="25">
        <f>SUM(F107:F107)</f>
        <v>0</v>
      </c>
      <c r="G108" s="11"/>
    </row>
    <row r="109" spans="1:7" x14ac:dyDescent="0.25">
      <c r="A109" s="4"/>
      <c r="B109" s="12"/>
      <c r="C109" s="23"/>
      <c r="D109" s="24"/>
      <c r="E109" s="20"/>
      <c r="F109" s="25"/>
      <c r="G109" s="11"/>
    </row>
    <row r="110" spans="1:7" x14ac:dyDescent="0.25">
      <c r="A110" s="4">
        <v>5500</v>
      </c>
      <c r="B110" s="5" t="s">
        <v>59</v>
      </c>
      <c r="C110" s="8">
        <v>100</v>
      </c>
      <c r="D110" s="9">
        <v>0</v>
      </c>
      <c r="E110" s="10">
        <f t="shared" ref="E110:E116" si="13">SUM(D110/C110)</f>
        <v>0</v>
      </c>
      <c r="F110" s="30">
        <v>100</v>
      </c>
      <c r="G110" s="31" t="s">
        <v>16</v>
      </c>
    </row>
    <row r="111" spans="1:7" x14ac:dyDescent="0.25">
      <c r="A111" s="4">
        <v>5510</v>
      </c>
      <c r="B111" s="5" t="s">
        <v>58</v>
      </c>
      <c r="C111" s="8">
        <v>500</v>
      </c>
      <c r="D111" s="9">
        <v>0</v>
      </c>
      <c r="E111" s="10">
        <f t="shared" si="13"/>
        <v>0</v>
      </c>
      <c r="F111" s="33">
        <v>500</v>
      </c>
      <c r="G111" s="31" t="s">
        <v>16</v>
      </c>
    </row>
    <row r="112" spans="1:7" x14ac:dyDescent="0.25">
      <c r="A112" s="4">
        <v>5520</v>
      </c>
      <c r="B112" s="5" t="s">
        <v>57</v>
      </c>
      <c r="C112" s="8">
        <v>100</v>
      </c>
      <c r="D112" s="9">
        <v>0</v>
      </c>
      <c r="E112" s="10">
        <f t="shared" si="13"/>
        <v>0</v>
      </c>
      <c r="F112" s="30">
        <v>100</v>
      </c>
      <c r="G112" s="31" t="s">
        <v>16</v>
      </c>
    </row>
    <row r="113" spans="1:7" x14ac:dyDescent="0.25">
      <c r="A113" s="4">
        <v>5530</v>
      </c>
      <c r="B113" s="5" t="s">
        <v>56</v>
      </c>
      <c r="C113" s="13">
        <v>0</v>
      </c>
      <c r="D113" s="14">
        <v>0</v>
      </c>
      <c r="E113" s="10" t="e">
        <f t="shared" si="13"/>
        <v>#DIV/0!</v>
      </c>
      <c r="F113" s="26">
        <v>0</v>
      </c>
      <c r="G113" s="31" t="s">
        <v>148</v>
      </c>
    </row>
    <row r="114" spans="1:7" x14ac:dyDescent="0.25">
      <c r="A114" s="4">
        <v>5540</v>
      </c>
      <c r="B114" s="5" t="s">
        <v>55</v>
      </c>
      <c r="C114" s="13">
        <v>550</v>
      </c>
      <c r="D114" s="14">
        <v>520</v>
      </c>
      <c r="E114" s="10">
        <f t="shared" si="13"/>
        <v>0.94545454545454544</v>
      </c>
      <c r="F114" s="26">
        <v>550</v>
      </c>
      <c r="G114" s="31" t="s">
        <v>149</v>
      </c>
    </row>
    <row r="115" spans="1:7" x14ac:dyDescent="0.25">
      <c r="A115" s="4">
        <v>5710</v>
      </c>
      <c r="B115" s="5" t="s">
        <v>8</v>
      </c>
      <c r="C115" s="13">
        <v>100</v>
      </c>
      <c r="D115" s="14">
        <v>446</v>
      </c>
      <c r="E115" s="10">
        <f t="shared" si="13"/>
        <v>4.46</v>
      </c>
      <c r="F115" s="26">
        <v>100</v>
      </c>
      <c r="G115" s="31" t="s">
        <v>109</v>
      </c>
    </row>
    <row r="116" spans="1:7" x14ac:dyDescent="0.25">
      <c r="A116" s="4"/>
      <c r="B116" s="12" t="s">
        <v>60</v>
      </c>
      <c r="C116" s="18">
        <f>SUM(C110:C115)</f>
        <v>1350</v>
      </c>
      <c r="D116" s="19">
        <f>SUM(D110:D115)</f>
        <v>966</v>
      </c>
      <c r="E116" s="20">
        <f t="shared" si="13"/>
        <v>0.7155555555555555</v>
      </c>
      <c r="F116" s="27">
        <f>SUM(F110:F115)</f>
        <v>1350</v>
      </c>
      <c r="G116" s="5"/>
    </row>
    <row r="117" spans="1:7" x14ac:dyDescent="0.25">
      <c r="A117" s="4"/>
      <c r="B117" s="12"/>
      <c r="C117" s="18"/>
      <c r="D117" s="19"/>
      <c r="E117" s="20"/>
      <c r="F117" s="27"/>
      <c r="G117" s="5"/>
    </row>
    <row r="118" spans="1:7" x14ac:dyDescent="0.25">
      <c r="A118" s="4"/>
      <c r="B118" s="12" t="s">
        <v>61</v>
      </c>
      <c r="C118" s="21">
        <f>SUM(C108-C116)</f>
        <v>-1350</v>
      </c>
      <c r="D118" s="32">
        <f>SUM(D108-D116)</f>
        <v>-521</v>
      </c>
      <c r="E118" s="22"/>
      <c r="F118" s="28">
        <f>SUM(F108-F116)</f>
        <v>-1350</v>
      </c>
      <c r="G118" s="5"/>
    </row>
    <row r="119" spans="1:7" x14ac:dyDescent="0.25">
      <c r="A119" s="4"/>
      <c r="B119" s="5"/>
      <c r="C119" s="15"/>
      <c r="D119" s="16"/>
      <c r="E119" s="16"/>
      <c r="F119" s="26"/>
      <c r="G119" s="5"/>
    </row>
    <row r="120" spans="1:7" ht="27.75" customHeight="1" x14ac:dyDescent="0.25">
      <c r="A120" s="4"/>
      <c r="B120" s="5"/>
      <c r="C120" s="50" t="s">
        <v>126</v>
      </c>
      <c r="D120" s="51" t="s">
        <v>123</v>
      </c>
      <c r="E120" s="51" t="s">
        <v>124</v>
      </c>
      <c r="F120" s="53" t="s">
        <v>125</v>
      </c>
      <c r="G120" s="54" t="s">
        <v>127</v>
      </c>
    </row>
    <row r="121" spans="1:7" x14ac:dyDescent="0.25">
      <c r="A121" s="6">
        <v>210</v>
      </c>
      <c r="B121" s="7" t="s">
        <v>62</v>
      </c>
      <c r="C121" s="50"/>
      <c r="D121" s="51"/>
      <c r="E121" s="52"/>
      <c r="F121" s="53"/>
      <c r="G121" s="54"/>
    </row>
    <row r="122" spans="1:7" x14ac:dyDescent="0.25">
      <c r="A122" s="4">
        <v>3500</v>
      </c>
      <c r="B122" s="5" t="s">
        <v>92</v>
      </c>
      <c r="C122" s="8">
        <v>0</v>
      </c>
      <c r="D122" s="9">
        <v>2000</v>
      </c>
      <c r="E122" s="10" t="e">
        <f>SUM(D122/C122)</f>
        <v>#DIV/0!</v>
      </c>
      <c r="F122" s="30">
        <v>0</v>
      </c>
      <c r="G122" s="31" t="s">
        <v>106</v>
      </c>
    </row>
    <row r="123" spans="1:7" x14ac:dyDescent="0.25">
      <c r="A123" s="4"/>
      <c r="B123" s="12" t="s">
        <v>105</v>
      </c>
      <c r="C123" s="23">
        <f>SUM(C122:C122)</f>
        <v>0</v>
      </c>
      <c r="D123" s="24">
        <f>SUM(D122)</f>
        <v>2000</v>
      </c>
      <c r="E123" s="20" t="e">
        <f t="shared" ref="E123" si="14">SUM(D123/C123)</f>
        <v>#DIV/0!</v>
      </c>
      <c r="F123" s="25">
        <f>SUM(F122:F122)</f>
        <v>0</v>
      </c>
      <c r="G123" s="11"/>
    </row>
    <row r="124" spans="1:7" x14ac:dyDescent="0.25">
      <c r="A124" s="6"/>
      <c r="B124" s="7"/>
      <c r="C124" s="36"/>
      <c r="D124" s="37"/>
      <c r="E124" s="38"/>
      <c r="F124" s="46"/>
      <c r="G124" s="11"/>
    </row>
    <row r="125" spans="1:7" x14ac:dyDescent="0.25">
      <c r="A125" s="4">
        <v>5020</v>
      </c>
      <c r="B125" s="5" t="s">
        <v>1</v>
      </c>
      <c r="C125" s="8">
        <v>4800</v>
      </c>
      <c r="D125" s="9">
        <v>1445</v>
      </c>
      <c r="E125" s="10">
        <f t="shared" ref="E125:E130" si="15">SUM(D125/C125)</f>
        <v>0.30104166666666665</v>
      </c>
      <c r="F125" s="30">
        <v>5300</v>
      </c>
      <c r="G125" s="5" t="s">
        <v>158</v>
      </c>
    </row>
    <row r="126" spans="1:7" x14ac:dyDescent="0.25">
      <c r="A126" s="4">
        <v>5410</v>
      </c>
      <c r="B126" s="5" t="s">
        <v>4</v>
      </c>
      <c r="C126" s="8">
        <v>9000</v>
      </c>
      <c r="D126" s="9">
        <v>7306</v>
      </c>
      <c r="E126" s="10">
        <f t="shared" si="15"/>
        <v>0.81177777777777782</v>
      </c>
      <c r="F126" s="30">
        <v>9000</v>
      </c>
      <c r="G126" s="5" t="s">
        <v>119</v>
      </c>
    </row>
    <row r="127" spans="1:7" x14ac:dyDescent="0.25">
      <c r="A127" s="4">
        <v>5430</v>
      </c>
      <c r="B127" s="5" t="s">
        <v>63</v>
      </c>
      <c r="C127" s="8">
        <v>1000</v>
      </c>
      <c r="D127" s="9">
        <v>0</v>
      </c>
      <c r="E127" s="10">
        <f t="shared" si="15"/>
        <v>0</v>
      </c>
      <c r="F127" s="30">
        <v>1000</v>
      </c>
      <c r="G127" s="5" t="s">
        <v>120</v>
      </c>
    </row>
    <row r="128" spans="1:7" x14ac:dyDescent="0.25">
      <c r="A128" s="4">
        <v>5550</v>
      </c>
      <c r="B128" s="5" t="s">
        <v>7</v>
      </c>
      <c r="C128" s="8">
        <v>3000</v>
      </c>
      <c r="D128" s="9">
        <v>200</v>
      </c>
      <c r="E128" s="10">
        <f t="shared" si="15"/>
        <v>6.6666666666666666E-2</v>
      </c>
      <c r="F128" s="30">
        <v>3000</v>
      </c>
      <c r="G128" s="5" t="s">
        <v>119</v>
      </c>
    </row>
    <row r="129" spans="1:7" x14ac:dyDescent="0.25">
      <c r="A129" s="4">
        <v>5720</v>
      </c>
      <c r="B129" s="5" t="s">
        <v>9</v>
      </c>
      <c r="C129" s="8">
        <v>5000</v>
      </c>
      <c r="D129" s="9">
        <v>7965</v>
      </c>
      <c r="E129" s="10">
        <f t="shared" si="15"/>
        <v>1.593</v>
      </c>
      <c r="F129" s="30">
        <v>5000</v>
      </c>
      <c r="G129" s="5" t="s">
        <v>119</v>
      </c>
    </row>
    <row r="130" spans="1:7" x14ac:dyDescent="0.25">
      <c r="A130" s="4"/>
      <c r="B130" s="12" t="s">
        <v>64</v>
      </c>
      <c r="C130" s="18">
        <f>SUM(C125:C129)</f>
        <v>22800</v>
      </c>
      <c r="D130" s="19">
        <f>SUM(D125:D129)</f>
        <v>16916</v>
      </c>
      <c r="E130" s="20">
        <f t="shared" si="15"/>
        <v>0.74192982456140355</v>
      </c>
      <c r="F130" s="27">
        <f>SUM(F125:F129)</f>
        <v>23300</v>
      </c>
      <c r="G130" s="5"/>
    </row>
    <row r="131" spans="1:7" x14ac:dyDescent="0.25">
      <c r="A131" s="4"/>
      <c r="B131" s="12"/>
      <c r="C131" s="18"/>
      <c r="D131" s="19"/>
      <c r="E131" s="20"/>
      <c r="F131" s="27"/>
      <c r="G131" s="5"/>
    </row>
    <row r="132" spans="1:7" x14ac:dyDescent="0.25">
      <c r="A132" s="4"/>
      <c r="B132" s="12" t="s">
        <v>65</v>
      </c>
      <c r="C132" s="21">
        <f>SUM(0-C130)</f>
        <v>-22800</v>
      </c>
      <c r="D132" s="32">
        <f>SUM(0-D130)</f>
        <v>-16916</v>
      </c>
      <c r="E132" s="22"/>
      <c r="F132" s="28">
        <f>SUM(0-F130)</f>
        <v>-23300</v>
      </c>
      <c r="G132" s="5"/>
    </row>
    <row r="133" spans="1:7" x14ac:dyDescent="0.25">
      <c r="A133" s="4"/>
      <c r="B133" s="5"/>
      <c r="C133" s="15"/>
      <c r="D133" s="16"/>
      <c r="E133" s="16"/>
      <c r="F133" s="26"/>
      <c r="G133" s="5"/>
    </row>
    <row r="134" spans="1:7" ht="35.25" customHeight="1" x14ac:dyDescent="0.25">
      <c r="A134" s="4"/>
      <c r="B134" s="5"/>
      <c r="C134" s="50" t="s">
        <v>126</v>
      </c>
      <c r="D134" s="51" t="s">
        <v>123</v>
      </c>
      <c r="E134" s="51" t="s">
        <v>124</v>
      </c>
      <c r="F134" s="53" t="s">
        <v>125</v>
      </c>
      <c r="G134" s="54" t="s">
        <v>127</v>
      </c>
    </row>
    <row r="135" spans="1:7" x14ac:dyDescent="0.25">
      <c r="A135" s="6">
        <v>211</v>
      </c>
      <c r="B135" s="7" t="s">
        <v>0</v>
      </c>
      <c r="C135" s="50"/>
      <c r="D135" s="51"/>
      <c r="E135" s="52"/>
      <c r="F135" s="53"/>
      <c r="G135" s="54"/>
    </row>
    <row r="136" spans="1:7" x14ac:dyDescent="0.25">
      <c r="A136" s="4"/>
      <c r="B136" s="5"/>
      <c r="C136" s="8"/>
      <c r="D136" s="9"/>
      <c r="E136" s="10"/>
      <c r="F136" s="30"/>
      <c r="G136" s="31"/>
    </row>
    <row r="137" spans="1:7" x14ac:dyDescent="0.25">
      <c r="A137" s="4"/>
      <c r="B137" s="5"/>
      <c r="C137" s="8"/>
      <c r="D137" s="9"/>
      <c r="E137" s="10"/>
      <c r="F137" s="30"/>
      <c r="G137" s="31"/>
    </row>
    <row r="138" spans="1:7" x14ac:dyDescent="0.25">
      <c r="A138" s="4">
        <v>3140</v>
      </c>
      <c r="B138" s="5" t="s">
        <v>10</v>
      </c>
      <c r="C138" s="8">
        <v>40000</v>
      </c>
      <c r="D138" s="9">
        <v>21053</v>
      </c>
      <c r="E138" s="10">
        <f t="shared" ref="E138" si="16">SUM(D138/C138)</f>
        <v>0.52632500000000004</v>
      </c>
      <c r="F138" s="30">
        <v>48000</v>
      </c>
      <c r="G138" s="31" t="s">
        <v>176</v>
      </c>
    </row>
    <row r="139" spans="1:7" x14ac:dyDescent="0.25">
      <c r="A139" s="4">
        <v>3500</v>
      </c>
      <c r="B139" s="5" t="s">
        <v>98</v>
      </c>
      <c r="C139" s="8">
        <v>0</v>
      </c>
      <c r="D139" s="9">
        <v>12130</v>
      </c>
      <c r="E139" s="10"/>
      <c r="F139" s="30">
        <v>0</v>
      </c>
      <c r="G139" s="31" t="s">
        <v>150</v>
      </c>
    </row>
    <row r="140" spans="1:7" x14ac:dyDescent="0.25">
      <c r="A140" s="4"/>
      <c r="B140" s="12" t="s">
        <v>66</v>
      </c>
      <c r="C140" s="23">
        <f>SUM(C136:C138)</f>
        <v>40000</v>
      </c>
      <c r="D140" s="24">
        <f>SUM(D136:D139)</f>
        <v>33183</v>
      </c>
      <c r="E140" s="20">
        <f t="shared" ref="E140" si="17">SUM(D140/C140)</f>
        <v>0.82957499999999995</v>
      </c>
      <c r="F140" s="25">
        <f>SUM(F136:F138)</f>
        <v>48000</v>
      </c>
      <c r="G140" s="11"/>
    </row>
    <row r="141" spans="1:7" x14ac:dyDescent="0.25">
      <c r="A141" s="4">
        <v>5000</v>
      </c>
      <c r="B141" s="5" t="s">
        <v>40</v>
      </c>
      <c r="C141" s="47">
        <v>640</v>
      </c>
      <c r="D141" s="9">
        <v>1699</v>
      </c>
      <c r="E141" s="20"/>
      <c r="F141" s="30">
        <v>1700</v>
      </c>
      <c r="G141" s="31" t="s">
        <v>178</v>
      </c>
    </row>
    <row r="142" spans="1:7" x14ac:dyDescent="0.25">
      <c r="A142" s="4">
        <v>5005</v>
      </c>
      <c r="B142" s="5" t="s">
        <v>99</v>
      </c>
      <c r="C142" s="47">
        <v>5335</v>
      </c>
      <c r="D142" s="9">
        <v>2500</v>
      </c>
      <c r="E142" s="10">
        <f>SUM(D142/C142)</f>
        <v>0.46860356138706655</v>
      </c>
      <c r="F142" s="30">
        <v>6633</v>
      </c>
      <c r="G142" s="31" t="s">
        <v>177</v>
      </c>
    </row>
    <row r="143" spans="1:7" x14ac:dyDescent="0.25">
      <c r="A143" s="4">
        <v>5011</v>
      </c>
      <c r="B143" s="5" t="s">
        <v>101</v>
      </c>
      <c r="C143" s="47">
        <v>10000</v>
      </c>
      <c r="D143" s="9">
        <v>6692</v>
      </c>
      <c r="E143" s="10">
        <f>SUM(D143/C143)</f>
        <v>0.66920000000000002</v>
      </c>
      <c r="F143" s="30">
        <v>11000</v>
      </c>
      <c r="G143" s="31" t="s">
        <v>179</v>
      </c>
    </row>
    <row r="144" spans="1:7" x14ac:dyDescent="0.25">
      <c r="A144" s="4">
        <v>5013</v>
      </c>
      <c r="B144" s="5" t="s">
        <v>102</v>
      </c>
      <c r="C144" s="47">
        <v>1000</v>
      </c>
      <c r="D144" s="9">
        <v>1225</v>
      </c>
      <c r="E144" s="10">
        <f t="shared" ref="E144:E154" si="18">SUM(D144/C144)</f>
        <v>1.2250000000000001</v>
      </c>
      <c r="F144" s="30">
        <v>1300</v>
      </c>
      <c r="G144" s="31" t="s">
        <v>152</v>
      </c>
    </row>
    <row r="145" spans="1:7" x14ac:dyDescent="0.25">
      <c r="A145" s="4">
        <v>5020</v>
      </c>
      <c r="B145" s="5" t="s">
        <v>1</v>
      </c>
      <c r="C145" s="47">
        <v>1650</v>
      </c>
      <c r="D145" s="9">
        <v>706</v>
      </c>
      <c r="E145" s="10">
        <f t="shared" si="18"/>
        <v>0.42787878787878786</v>
      </c>
      <c r="F145" s="30">
        <v>1800</v>
      </c>
      <c r="G145" s="31" t="s">
        <v>169</v>
      </c>
    </row>
    <row r="146" spans="1:7" x14ac:dyDescent="0.25">
      <c r="A146" s="4">
        <v>5320</v>
      </c>
      <c r="B146" s="5" t="s">
        <v>2</v>
      </c>
      <c r="C146" s="47">
        <v>6500</v>
      </c>
      <c r="D146" s="9">
        <v>2064</v>
      </c>
      <c r="E146" s="10">
        <f t="shared" si="18"/>
        <v>0.31753846153846155</v>
      </c>
      <c r="F146" s="30">
        <v>6700</v>
      </c>
      <c r="G146" s="31" t="s">
        <v>170</v>
      </c>
    </row>
    <row r="147" spans="1:7" x14ac:dyDescent="0.25">
      <c r="A147" s="4">
        <v>5400</v>
      </c>
      <c r="B147" s="5" t="s">
        <v>3</v>
      </c>
      <c r="C147" s="47">
        <v>2500</v>
      </c>
      <c r="D147" s="9">
        <v>1056</v>
      </c>
      <c r="E147" s="10">
        <f t="shared" si="18"/>
        <v>0.4224</v>
      </c>
      <c r="F147" s="30">
        <v>2500</v>
      </c>
      <c r="G147" s="31" t="s">
        <v>171</v>
      </c>
    </row>
    <row r="148" spans="1:7" x14ac:dyDescent="0.25">
      <c r="A148" s="4">
        <v>5410</v>
      </c>
      <c r="B148" s="5" t="s">
        <v>4</v>
      </c>
      <c r="C148" s="47">
        <v>800</v>
      </c>
      <c r="D148" s="9">
        <v>220</v>
      </c>
      <c r="E148" s="10">
        <f t="shared" si="18"/>
        <v>0.27500000000000002</v>
      </c>
      <c r="F148" s="30">
        <v>1000</v>
      </c>
      <c r="G148" s="31" t="s">
        <v>172</v>
      </c>
    </row>
    <row r="149" spans="1:7" x14ac:dyDescent="0.25">
      <c r="A149" s="4">
        <v>5440</v>
      </c>
      <c r="B149" s="5" t="s">
        <v>5</v>
      </c>
      <c r="C149" s="49">
        <v>2000</v>
      </c>
      <c r="D149" s="9">
        <v>2432</v>
      </c>
      <c r="E149" s="10">
        <f t="shared" si="18"/>
        <v>1.216</v>
      </c>
      <c r="F149" s="33">
        <v>2000</v>
      </c>
      <c r="G149" s="31" t="s">
        <v>113</v>
      </c>
    </row>
    <row r="150" spans="1:7" x14ac:dyDescent="0.25">
      <c r="A150" s="4">
        <v>5460</v>
      </c>
      <c r="B150" s="5" t="s">
        <v>6</v>
      </c>
      <c r="C150" s="47">
        <v>750</v>
      </c>
      <c r="D150" s="9">
        <v>448</v>
      </c>
      <c r="E150" s="10">
        <f t="shared" si="18"/>
        <v>0.59733333333333338</v>
      </c>
      <c r="F150" s="30">
        <v>750</v>
      </c>
      <c r="G150" s="31" t="s">
        <v>16</v>
      </c>
    </row>
    <row r="151" spans="1:7" x14ac:dyDescent="0.25">
      <c r="A151" s="4">
        <v>5550</v>
      </c>
      <c r="B151" s="5" t="s">
        <v>7</v>
      </c>
      <c r="C151" s="48">
        <v>2000</v>
      </c>
      <c r="D151" s="14">
        <v>200</v>
      </c>
      <c r="E151" s="10">
        <f t="shared" si="18"/>
        <v>0.1</v>
      </c>
      <c r="F151" s="26">
        <v>500</v>
      </c>
      <c r="G151" s="31" t="s">
        <v>173</v>
      </c>
    </row>
    <row r="152" spans="1:7" x14ac:dyDescent="0.25">
      <c r="A152" s="4">
        <v>5710</v>
      </c>
      <c r="B152" s="5" t="s">
        <v>8</v>
      </c>
      <c r="C152" s="48">
        <v>100</v>
      </c>
      <c r="D152" s="14">
        <v>450</v>
      </c>
      <c r="E152" s="10">
        <f t="shared" si="18"/>
        <v>4.5</v>
      </c>
      <c r="F152" s="26">
        <v>100</v>
      </c>
      <c r="G152" s="31" t="s">
        <v>16</v>
      </c>
    </row>
    <row r="153" spans="1:7" x14ac:dyDescent="0.25">
      <c r="A153" s="4">
        <v>5720</v>
      </c>
      <c r="B153" s="5" t="s">
        <v>9</v>
      </c>
      <c r="C153" s="48">
        <v>2000</v>
      </c>
      <c r="D153" s="14">
        <v>14514</v>
      </c>
      <c r="E153" s="10">
        <f t="shared" si="18"/>
        <v>7.2569999999999997</v>
      </c>
      <c r="F153" s="26">
        <v>0</v>
      </c>
      <c r="G153" s="31" t="s">
        <v>151</v>
      </c>
    </row>
    <row r="154" spans="1:7" x14ac:dyDescent="0.25">
      <c r="A154" s="4"/>
      <c r="B154" s="12" t="s">
        <v>67</v>
      </c>
      <c r="C154" s="18">
        <f>SUM(C141:C153)</f>
        <v>35275</v>
      </c>
      <c r="D154" s="19">
        <f>SUM(D141:D153)</f>
        <v>34206</v>
      </c>
      <c r="E154" s="20">
        <f t="shared" si="18"/>
        <v>0.96969525159461378</v>
      </c>
      <c r="F154" s="27">
        <f>SUM(F142:F153)</f>
        <v>34283</v>
      </c>
      <c r="G154" s="5"/>
    </row>
    <row r="155" spans="1:7" x14ac:dyDescent="0.25">
      <c r="A155" s="4"/>
      <c r="B155" s="12"/>
      <c r="C155" s="18"/>
      <c r="D155" s="19"/>
      <c r="E155" s="20"/>
      <c r="F155" s="27"/>
      <c r="G155" s="5"/>
    </row>
    <row r="156" spans="1:7" x14ac:dyDescent="0.25">
      <c r="A156" s="4"/>
      <c r="B156" s="12" t="s">
        <v>68</v>
      </c>
      <c r="C156" s="21">
        <f>SUM(C140-C154)</f>
        <v>4725</v>
      </c>
      <c r="D156" s="32">
        <f>SUM(D140-D154)</f>
        <v>-1023</v>
      </c>
      <c r="E156" s="22"/>
      <c r="F156" s="28">
        <f>SUM(F140-F154)</f>
        <v>13717</v>
      </c>
      <c r="G156" s="5"/>
    </row>
    <row r="157" spans="1:7" x14ac:dyDescent="0.25">
      <c r="A157" s="4"/>
      <c r="B157" s="12"/>
      <c r="C157" s="18"/>
      <c r="D157" s="34"/>
      <c r="E157" s="35"/>
      <c r="F157" s="27"/>
      <c r="G157" s="5"/>
    </row>
    <row r="158" spans="1:7" ht="39" customHeight="1" x14ac:dyDescent="0.25">
      <c r="A158" s="4"/>
      <c r="B158" s="12"/>
      <c r="C158" s="50" t="s">
        <v>126</v>
      </c>
      <c r="D158" s="51" t="s">
        <v>123</v>
      </c>
      <c r="E158" s="51" t="s">
        <v>124</v>
      </c>
      <c r="F158" s="53" t="s">
        <v>125</v>
      </c>
      <c r="G158" s="54" t="s">
        <v>127</v>
      </c>
    </row>
    <row r="159" spans="1:7" x14ac:dyDescent="0.25">
      <c r="A159" s="6">
        <v>212</v>
      </c>
      <c r="B159" s="7" t="s">
        <v>69</v>
      </c>
      <c r="C159" s="50"/>
      <c r="D159" s="51"/>
      <c r="E159" s="52"/>
      <c r="F159" s="53"/>
      <c r="G159" s="54"/>
    </row>
    <row r="160" spans="1:7" x14ac:dyDescent="0.25">
      <c r="A160" s="4">
        <v>3500</v>
      </c>
      <c r="B160" s="5" t="s">
        <v>92</v>
      </c>
      <c r="C160" s="15">
        <v>0</v>
      </c>
      <c r="D160" s="16">
        <v>0</v>
      </c>
      <c r="E160" s="16" t="e">
        <f>SUM(D160/C160)</f>
        <v>#DIV/0!</v>
      </c>
      <c r="F160" s="26">
        <v>0</v>
      </c>
      <c r="G160" s="5"/>
    </row>
    <row r="161" spans="1:7" ht="14.65" customHeight="1" x14ac:dyDescent="0.25">
      <c r="A161" s="4"/>
      <c r="B161" s="12" t="s">
        <v>93</v>
      </c>
      <c r="C161" s="42">
        <v>0</v>
      </c>
      <c r="D161" s="35">
        <v>0</v>
      </c>
      <c r="E161" s="35" t="e">
        <f>SUM(D161/C161)</f>
        <v>#DIV/0!</v>
      </c>
      <c r="F161" s="27">
        <f>SUM(F160)</f>
        <v>0</v>
      </c>
      <c r="G161" s="5"/>
    </row>
    <row r="163" spans="1:7" x14ac:dyDescent="0.25">
      <c r="A163" s="4">
        <v>5450</v>
      </c>
      <c r="B163" s="5" t="s">
        <v>73</v>
      </c>
      <c r="C163" s="8">
        <v>1500</v>
      </c>
      <c r="D163" s="9">
        <v>79</v>
      </c>
      <c r="E163" s="10">
        <f t="shared" ref="E163:E168" si="19">SUM(D163/C163)</f>
        <v>5.2666666666666667E-2</v>
      </c>
      <c r="F163" s="30">
        <v>1000</v>
      </c>
      <c r="G163" s="5" t="s">
        <v>174</v>
      </c>
    </row>
    <row r="164" spans="1:7" x14ac:dyDescent="0.25">
      <c r="A164" s="4">
        <v>5470</v>
      </c>
      <c r="B164" s="5" t="s">
        <v>72</v>
      </c>
      <c r="C164" s="8">
        <v>250</v>
      </c>
      <c r="D164" s="9">
        <v>62</v>
      </c>
      <c r="E164" s="10">
        <f t="shared" si="19"/>
        <v>0.248</v>
      </c>
      <c r="F164" s="30">
        <v>250</v>
      </c>
      <c r="G164" s="5" t="s">
        <v>112</v>
      </c>
    </row>
    <row r="165" spans="1:7" x14ac:dyDescent="0.25">
      <c r="A165" s="4">
        <v>5480</v>
      </c>
      <c r="B165" s="5" t="s">
        <v>100</v>
      </c>
      <c r="C165" s="8">
        <v>2977</v>
      </c>
      <c r="D165" s="9">
        <v>1520</v>
      </c>
      <c r="E165" s="10">
        <f t="shared" si="19"/>
        <v>0.51058112193483374</v>
      </c>
      <c r="F165" s="30">
        <v>2900</v>
      </c>
      <c r="G165" s="5" t="s">
        <v>175</v>
      </c>
    </row>
    <row r="166" spans="1:7" x14ac:dyDescent="0.25">
      <c r="A166" s="4">
        <v>5710</v>
      </c>
      <c r="B166" s="5" t="s">
        <v>8</v>
      </c>
      <c r="C166" s="8">
        <v>100</v>
      </c>
      <c r="D166" s="9">
        <v>0</v>
      </c>
      <c r="E166" s="10">
        <f t="shared" si="19"/>
        <v>0</v>
      </c>
      <c r="F166" s="30">
        <v>100</v>
      </c>
      <c r="G166" s="5" t="s">
        <v>16</v>
      </c>
    </row>
    <row r="167" spans="1:7" x14ac:dyDescent="0.25">
      <c r="A167" s="4">
        <v>5590</v>
      </c>
      <c r="B167" s="5" t="s">
        <v>91</v>
      </c>
      <c r="C167" s="8">
        <v>600</v>
      </c>
      <c r="D167" s="9">
        <v>292</v>
      </c>
      <c r="E167" s="10">
        <f t="shared" si="19"/>
        <v>0.48666666666666669</v>
      </c>
      <c r="F167" s="30">
        <v>600</v>
      </c>
      <c r="G167" s="5" t="s">
        <v>16</v>
      </c>
    </row>
    <row r="168" spans="1:7" x14ac:dyDescent="0.25">
      <c r="A168" s="4"/>
      <c r="B168" s="12" t="s">
        <v>70</v>
      </c>
      <c r="C168" s="18">
        <f>SUM(C163:C167)</f>
        <v>5427</v>
      </c>
      <c r="D168" s="19">
        <f>SUM(D163:D167)</f>
        <v>1953</v>
      </c>
      <c r="E168" s="20">
        <f t="shared" si="19"/>
        <v>0.35986733001658378</v>
      </c>
      <c r="F168" s="27">
        <f>SUM(F163:F167)</f>
        <v>4850</v>
      </c>
      <c r="G168" s="5"/>
    </row>
    <row r="169" spans="1:7" x14ac:dyDescent="0.25">
      <c r="A169" s="4"/>
      <c r="B169" s="12"/>
      <c r="C169" s="18"/>
      <c r="D169" s="19"/>
      <c r="E169" s="20"/>
      <c r="F169" s="27"/>
      <c r="G169" s="5"/>
    </row>
    <row r="170" spans="1:7" x14ac:dyDescent="0.25">
      <c r="A170" s="4"/>
      <c r="B170" s="12" t="s">
        <v>71</v>
      </c>
      <c r="C170" s="21">
        <f>SUM(C161-C168)</f>
        <v>-5427</v>
      </c>
      <c r="D170" s="32">
        <f>SUM(D161-D168)</f>
        <v>-1953</v>
      </c>
      <c r="E170" s="22"/>
      <c r="F170" s="28">
        <f>SUM(F161-F168)</f>
        <v>-4850</v>
      </c>
      <c r="G170" s="5"/>
    </row>
    <row r="171" spans="1:7" x14ac:dyDescent="0.25">
      <c r="A171" s="4"/>
      <c r="B171" s="5"/>
      <c r="C171" s="15"/>
      <c r="D171" s="16"/>
      <c r="E171" s="16"/>
      <c r="F171" s="26"/>
      <c r="G171" s="5"/>
    </row>
    <row r="172" spans="1:7" ht="14.65" customHeight="1" x14ac:dyDescent="0.25">
      <c r="A172" s="4"/>
      <c r="B172" s="5"/>
      <c r="C172" s="50" t="s">
        <v>126</v>
      </c>
      <c r="D172" s="51" t="s">
        <v>123</v>
      </c>
      <c r="E172" s="51" t="s">
        <v>124</v>
      </c>
      <c r="F172" s="53" t="s">
        <v>125</v>
      </c>
      <c r="G172" s="54" t="s">
        <v>127</v>
      </c>
    </row>
    <row r="173" spans="1:7" ht="30" customHeight="1" x14ac:dyDescent="0.25">
      <c r="A173" s="6">
        <v>213</v>
      </c>
      <c r="B173" s="7" t="s">
        <v>74</v>
      </c>
      <c r="C173" s="50"/>
      <c r="D173" s="51"/>
      <c r="E173" s="52"/>
      <c r="F173" s="53"/>
      <c r="G173" s="54"/>
    </row>
    <row r="174" spans="1:7" x14ac:dyDescent="0.25">
      <c r="A174" s="4">
        <v>3310</v>
      </c>
      <c r="B174" s="5" t="s">
        <v>78</v>
      </c>
      <c r="C174" s="8">
        <v>600</v>
      </c>
      <c r="D174" s="9">
        <v>285</v>
      </c>
      <c r="E174" s="10">
        <f>SUM(D174/C174)</f>
        <v>0.47499999999999998</v>
      </c>
      <c r="F174" s="30">
        <v>600</v>
      </c>
      <c r="G174" s="5" t="s">
        <v>94</v>
      </c>
    </row>
    <row r="175" spans="1:7" x14ac:dyDescent="0.25">
      <c r="A175" s="4"/>
      <c r="B175" s="12" t="s">
        <v>75</v>
      </c>
      <c r="C175" s="23">
        <f>SUM(C174:C174)</f>
        <v>600</v>
      </c>
      <c r="D175" s="24">
        <f>SUM(D174:D174)</f>
        <v>285</v>
      </c>
      <c r="E175" s="20">
        <f t="shared" ref="E175" si="20">SUM(D175/C175)</f>
        <v>0.47499999999999998</v>
      </c>
      <c r="F175" s="25">
        <f>SUM(F174:F174)</f>
        <v>600</v>
      </c>
      <c r="G175" s="11"/>
    </row>
    <row r="176" spans="1:7" x14ac:dyDescent="0.25">
      <c r="A176" s="4"/>
      <c r="B176" s="12"/>
      <c r="C176" s="23"/>
      <c r="D176" s="24"/>
      <c r="E176" s="20"/>
      <c r="F176" s="25"/>
      <c r="G176" s="11"/>
    </row>
    <row r="177" spans="1:7" x14ac:dyDescent="0.25">
      <c r="A177" s="4">
        <v>5020</v>
      </c>
      <c r="B177" s="5" t="s">
        <v>1</v>
      </c>
      <c r="C177" s="8">
        <v>4400</v>
      </c>
      <c r="D177" s="9">
        <v>0</v>
      </c>
      <c r="E177" s="10">
        <f t="shared" ref="E177:E184" si="21">SUM(D177/C177)</f>
        <v>0</v>
      </c>
      <c r="F177" s="30">
        <v>5600</v>
      </c>
      <c r="G177" s="5" t="s">
        <v>157</v>
      </c>
    </row>
    <row r="178" spans="1:7" x14ac:dyDescent="0.25">
      <c r="A178" s="4">
        <v>5240</v>
      </c>
      <c r="B178" s="5" t="s">
        <v>79</v>
      </c>
      <c r="C178" s="8">
        <v>0</v>
      </c>
      <c r="D178" s="9">
        <v>0</v>
      </c>
      <c r="E178" s="10" t="e">
        <f t="shared" si="21"/>
        <v>#DIV/0!</v>
      </c>
      <c r="F178" s="30">
        <v>0</v>
      </c>
      <c r="G178" s="5" t="s">
        <v>153</v>
      </c>
    </row>
    <row r="179" spans="1:7" x14ac:dyDescent="0.25">
      <c r="A179" s="4">
        <v>5550</v>
      </c>
      <c r="B179" s="5" t="s">
        <v>7</v>
      </c>
      <c r="C179" s="8">
        <v>1500</v>
      </c>
      <c r="D179" s="9">
        <v>0</v>
      </c>
      <c r="E179" s="10">
        <f t="shared" si="21"/>
        <v>0</v>
      </c>
      <c r="F179" s="30">
        <v>500</v>
      </c>
      <c r="G179" s="5" t="s">
        <v>110</v>
      </c>
    </row>
    <row r="180" spans="1:7" x14ac:dyDescent="0.25">
      <c r="A180" s="4">
        <v>5560</v>
      </c>
      <c r="B180" s="5" t="s">
        <v>96</v>
      </c>
      <c r="C180" s="8">
        <v>0</v>
      </c>
      <c r="D180" s="9">
        <v>0</v>
      </c>
      <c r="E180" s="10" t="e">
        <f t="shared" si="21"/>
        <v>#DIV/0!</v>
      </c>
      <c r="F180" s="30">
        <v>0</v>
      </c>
      <c r="G180" s="5" t="s">
        <v>153</v>
      </c>
    </row>
    <row r="181" spans="1:7" x14ac:dyDescent="0.25">
      <c r="A181" s="4">
        <v>5570</v>
      </c>
      <c r="B181" s="5" t="s">
        <v>80</v>
      </c>
      <c r="C181" s="8">
        <v>500</v>
      </c>
      <c r="D181" s="9">
        <v>0</v>
      </c>
      <c r="E181" s="10">
        <f t="shared" si="21"/>
        <v>0</v>
      </c>
      <c r="F181" s="30">
        <v>500</v>
      </c>
      <c r="G181" s="5" t="s">
        <v>16</v>
      </c>
    </row>
    <row r="182" spans="1:7" x14ac:dyDescent="0.25">
      <c r="A182" s="4">
        <v>5710</v>
      </c>
      <c r="B182" s="5" t="s">
        <v>8</v>
      </c>
      <c r="C182" s="8">
        <v>100</v>
      </c>
      <c r="D182" s="9">
        <v>0</v>
      </c>
      <c r="E182" s="10">
        <f t="shared" si="21"/>
        <v>0</v>
      </c>
      <c r="F182" s="33">
        <v>100</v>
      </c>
      <c r="G182" s="5" t="s">
        <v>16</v>
      </c>
    </row>
    <row r="183" spans="1:7" x14ac:dyDescent="0.25">
      <c r="A183" s="4">
        <v>5740</v>
      </c>
      <c r="B183" s="5" t="s">
        <v>81</v>
      </c>
      <c r="C183" s="8">
        <v>500</v>
      </c>
      <c r="D183" s="9">
        <v>315</v>
      </c>
      <c r="E183" s="10">
        <f t="shared" si="21"/>
        <v>0.63</v>
      </c>
      <c r="F183" s="33">
        <v>600</v>
      </c>
      <c r="G183" s="5" t="s">
        <v>95</v>
      </c>
    </row>
    <row r="184" spans="1:7" x14ac:dyDescent="0.25">
      <c r="A184" s="4"/>
      <c r="B184" s="12" t="s">
        <v>76</v>
      </c>
      <c r="C184" s="18">
        <f>SUM(C177:C183)</f>
        <v>7000</v>
      </c>
      <c r="D184" s="19">
        <f>SUM(D177:D183)</f>
        <v>315</v>
      </c>
      <c r="E184" s="20">
        <f t="shared" si="21"/>
        <v>4.4999999999999998E-2</v>
      </c>
      <c r="F184" s="27">
        <f>SUM(F177:F183)</f>
        <v>7300</v>
      </c>
      <c r="G184" s="5"/>
    </row>
    <row r="185" spans="1:7" x14ac:dyDescent="0.25">
      <c r="A185" s="4"/>
      <c r="B185" s="12"/>
      <c r="C185" s="18"/>
      <c r="D185" s="19"/>
      <c r="E185" s="20"/>
      <c r="F185" s="27"/>
      <c r="G185" s="5"/>
    </row>
    <row r="186" spans="1:7" x14ac:dyDescent="0.25">
      <c r="A186" s="4"/>
      <c r="B186" s="12" t="s">
        <v>77</v>
      </c>
      <c r="C186" s="21">
        <f>SUM(C175-C184)</f>
        <v>-6400</v>
      </c>
      <c r="D186" s="32">
        <f>SUM(D175-D184)</f>
        <v>-30</v>
      </c>
      <c r="E186" s="22"/>
      <c r="F186" s="28">
        <f>SUM(F175-F184)</f>
        <v>-6700</v>
      </c>
      <c r="G186" s="5"/>
    </row>
    <row r="187" spans="1:7" x14ac:dyDescent="0.25">
      <c r="A187" s="4"/>
      <c r="B187" s="12"/>
      <c r="C187" s="18"/>
      <c r="D187" s="34"/>
      <c r="E187" s="35"/>
      <c r="F187" s="27"/>
      <c r="G187" s="5"/>
    </row>
    <row r="188" spans="1:7" ht="14.45" customHeight="1" x14ac:dyDescent="0.25">
      <c r="A188" s="4"/>
      <c r="B188" s="5"/>
      <c r="C188" s="50" t="s">
        <v>126</v>
      </c>
      <c r="D188" s="51" t="s">
        <v>123</v>
      </c>
      <c r="E188" s="51" t="s">
        <v>124</v>
      </c>
      <c r="F188" s="53" t="s">
        <v>125</v>
      </c>
      <c r="G188" s="54"/>
    </row>
    <row r="189" spans="1:7" ht="24.75" customHeight="1" x14ac:dyDescent="0.25">
      <c r="A189" s="6"/>
      <c r="B189" s="7" t="s">
        <v>85</v>
      </c>
      <c r="C189" s="50"/>
      <c r="D189" s="51"/>
      <c r="E189" s="52"/>
      <c r="F189" s="53"/>
      <c r="G189" s="54"/>
    </row>
    <row r="190" spans="1:7" x14ac:dyDescent="0.25">
      <c r="A190" s="6"/>
      <c r="B190" s="7"/>
      <c r="C190" s="36"/>
      <c r="D190" s="37"/>
      <c r="E190" s="38"/>
      <c r="F190" s="25"/>
      <c r="G190" s="11"/>
    </row>
    <row r="191" spans="1:7" x14ac:dyDescent="0.25">
      <c r="A191" s="4"/>
      <c r="B191" s="12" t="s">
        <v>82</v>
      </c>
      <c r="C191" s="18">
        <f>SUM(C4+C24+C42+C94+C107+C138+C160+C174)</f>
        <v>67243</v>
      </c>
      <c r="D191" s="34">
        <f>SUM(D4+D24+D42+D94+D107+D138+D160+D174)</f>
        <v>70401</v>
      </c>
      <c r="E191" s="20">
        <f t="shared" ref="E191:E193" si="22">SUM(D191/C191)</f>
        <v>1.046963996252398</v>
      </c>
      <c r="F191" s="27">
        <f>SUM(F4+F24+F42+F62+F94+F107+F138+F160+D174)</f>
        <v>79228</v>
      </c>
      <c r="G191" s="5"/>
    </row>
    <row r="192" spans="1:7" x14ac:dyDescent="0.25">
      <c r="A192" s="4"/>
      <c r="B192" s="5"/>
      <c r="C192" s="15"/>
      <c r="D192" s="16"/>
      <c r="E192" s="16"/>
      <c r="F192" s="26"/>
      <c r="G192" s="5"/>
    </row>
    <row r="193" spans="1:7" x14ac:dyDescent="0.25">
      <c r="A193" s="4"/>
      <c r="B193" s="12" t="s">
        <v>83</v>
      </c>
      <c r="C193" s="18">
        <f>SUM(C15+C35+C47+C55+C67+C80+C88+C101+C116+C130+C154+C168+C184)</f>
        <v>154202</v>
      </c>
      <c r="D193" s="34">
        <f>SUM(D15+D35+D47+D55+D67+D80+D88+D101+D116+D130+D154+D168+D184)</f>
        <v>120054</v>
      </c>
      <c r="E193" s="20">
        <f t="shared" si="22"/>
        <v>0.77855021335650643</v>
      </c>
      <c r="F193" s="27">
        <f>SUM(F15+F35+F47+F55+F67+F80+F88+F101+F116+F130+F154+F168+F184)</f>
        <v>137008</v>
      </c>
      <c r="G193" s="5"/>
    </row>
    <row r="194" spans="1:7" x14ac:dyDescent="0.25">
      <c r="A194" s="4"/>
      <c r="B194" s="5"/>
      <c r="C194" s="15"/>
      <c r="D194" s="16"/>
      <c r="E194" s="16"/>
      <c r="F194" s="26"/>
      <c r="G194" s="5"/>
    </row>
    <row r="195" spans="1:7" x14ac:dyDescent="0.25">
      <c r="A195" s="4"/>
      <c r="B195" s="12" t="s">
        <v>84</v>
      </c>
      <c r="C195" s="21">
        <f>SUM(C191-C193)</f>
        <v>-86959</v>
      </c>
      <c r="D195" s="32">
        <f>SUM(D191-D193)</f>
        <v>-49653</v>
      </c>
      <c r="E195" s="22"/>
      <c r="F195" s="28">
        <f>SUM(F191-F193)</f>
        <v>-57780</v>
      </c>
      <c r="G195" s="5"/>
    </row>
    <row r="196" spans="1:7" x14ac:dyDescent="0.25">
      <c r="A196" s="4"/>
      <c r="B196" s="5"/>
      <c r="C196" s="15"/>
      <c r="D196" s="16"/>
      <c r="E196" s="16"/>
      <c r="F196" s="26"/>
      <c r="G196" s="5"/>
    </row>
    <row r="197" spans="1:7" x14ac:dyDescent="0.25">
      <c r="A197" s="4"/>
      <c r="B197" s="41" t="s">
        <v>86</v>
      </c>
      <c r="C197" s="18">
        <v>17000</v>
      </c>
      <c r="D197" s="40">
        <v>22258</v>
      </c>
      <c r="E197" s="39"/>
      <c r="F197" s="43">
        <v>17000</v>
      </c>
      <c r="G197" s="5" t="s">
        <v>89</v>
      </c>
    </row>
    <row r="198" spans="1:7" x14ac:dyDescent="0.25">
      <c r="A198" s="4"/>
      <c r="B198" s="41" t="s">
        <v>87</v>
      </c>
      <c r="C198" s="18">
        <v>1000</v>
      </c>
      <c r="D198" s="40">
        <v>1600</v>
      </c>
      <c r="E198" s="39"/>
      <c r="F198" s="43">
        <f>SUM(F127)</f>
        <v>1000</v>
      </c>
      <c r="G198" s="5" t="s">
        <v>90</v>
      </c>
    </row>
    <row r="199" spans="1:7" x14ac:dyDescent="0.25">
      <c r="A199" s="4"/>
      <c r="B199" s="41" t="s">
        <v>88</v>
      </c>
      <c r="C199" s="18">
        <v>7000</v>
      </c>
      <c r="D199" s="40">
        <v>-7000</v>
      </c>
      <c r="E199" s="39"/>
      <c r="F199" s="43">
        <v>7000</v>
      </c>
      <c r="G199" s="5" t="s">
        <v>107</v>
      </c>
    </row>
    <row r="200" spans="1:7" x14ac:dyDescent="0.25">
      <c r="A200" s="4"/>
      <c r="B200" s="5"/>
      <c r="C200" s="15"/>
      <c r="D200" s="16"/>
      <c r="E200" s="16"/>
      <c r="F200" s="26"/>
      <c r="G200" s="5"/>
    </row>
    <row r="201" spans="1:7" x14ac:dyDescent="0.25">
      <c r="A201" s="4"/>
      <c r="B201" s="12" t="s">
        <v>84</v>
      </c>
      <c r="C201" s="21">
        <f>SUM(C195+C197+C198-C199)</f>
        <v>-75959</v>
      </c>
      <c r="D201" s="32">
        <f>SUM(D195+D197+D198-D199)</f>
        <v>-18795</v>
      </c>
      <c r="E201" s="17"/>
      <c r="F201" s="28">
        <f>SUM(F195+F197+F198-F199)</f>
        <v>-46780</v>
      </c>
      <c r="G201" s="5"/>
    </row>
    <row r="202" spans="1:7" x14ac:dyDescent="0.25">
      <c r="A202" s="4"/>
      <c r="B202" s="5"/>
      <c r="C202" s="15"/>
      <c r="D202" s="16"/>
      <c r="E202" s="16"/>
      <c r="F202" s="26"/>
      <c r="G202" s="5"/>
    </row>
    <row r="203" spans="1:7" x14ac:dyDescent="0.25">
      <c r="A203" s="4"/>
      <c r="B203" s="5"/>
      <c r="C203" s="15"/>
      <c r="D203" s="16"/>
      <c r="E203" s="16"/>
      <c r="F203" s="26"/>
      <c r="G203" s="5"/>
    </row>
    <row r="204" spans="1:7" x14ac:dyDescent="0.25">
      <c r="A204" s="4"/>
      <c r="B204" s="5"/>
      <c r="C204" s="15"/>
      <c r="D204" s="16"/>
      <c r="E204" s="16"/>
      <c r="F204" s="26"/>
      <c r="G204" s="5"/>
    </row>
    <row r="205" spans="1:7" x14ac:dyDescent="0.25">
      <c r="A205" s="4"/>
      <c r="B205" s="5"/>
      <c r="C205" s="15"/>
      <c r="D205" s="16"/>
      <c r="E205" s="16"/>
      <c r="F205" s="26"/>
      <c r="G205" s="5"/>
    </row>
    <row r="206" spans="1:7" x14ac:dyDescent="0.25">
      <c r="A206" s="4"/>
      <c r="B206" s="5"/>
      <c r="C206" s="15"/>
      <c r="D206" s="16"/>
      <c r="E206" s="16"/>
      <c r="F206" s="26"/>
      <c r="G206" s="5"/>
    </row>
    <row r="207" spans="1:7" x14ac:dyDescent="0.25">
      <c r="A207" s="4"/>
      <c r="B207" s="5"/>
      <c r="C207" s="15"/>
      <c r="D207" s="16"/>
      <c r="E207" s="16"/>
      <c r="F207" s="26"/>
      <c r="G207" s="5"/>
    </row>
    <row r="208" spans="1:7" x14ac:dyDescent="0.25">
      <c r="A208" s="4"/>
      <c r="B208" s="5"/>
      <c r="C208" s="15"/>
      <c r="D208" s="16"/>
      <c r="E208" s="16"/>
      <c r="F208" s="26"/>
      <c r="G208" s="5"/>
    </row>
    <row r="209" spans="1:7" x14ac:dyDescent="0.25">
      <c r="A209" s="4"/>
      <c r="B209" s="5"/>
      <c r="C209" s="15"/>
      <c r="D209" s="16"/>
      <c r="E209" s="16"/>
      <c r="F209" s="26"/>
      <c r="G209" s="5"/>
    </row>
    <row r="210" spans="1:7" x14ac:dyDescent="0.25">
      <c r="A210" s="4"/>
      <c r="B210" s="5"/>
      <c r="C210" s="15"/>
      <c r="D210" s="16"/>
      <c r="E210" s="16"/>
      <c r="F210" s="26"/>
      <c r="G210" s="5"/>
    </row>
    <row r="211" spans="1:7" x14ac:dyDescent="0.25">
      <c r="A211" s="4"/>
      <c r="B211" s="5"/>
      <c r="C211" s="15"/>
      <c r="D211" s="16"/>
      <c r="E211" s="16"/>
      <c r="F211" s="26"/>
      <c r="G211" s="5"/>
    </row>
    <row r="212" spans="1:7" x14ac:dyDescent="0.25">
      <c r="A212" s="4"/>
      <c r="B212" s="5"/>
      <c r="C212" s="15"/>
      <c r="D212" s="16"/>
      <c r="E212" s="16"/>
      <c r="F212" s="26"/>
      <c r="G212" s="5"/>
    </row>
    <row r="213" spans="1:7" x14ac:dyDescent="0.25">
      <c r="A213" s="4"/>
      <c r="B213" s="5"/>
      <c r="C213" s="15"/>
      <c r="D213" s="16"/>
      <c r="E213" s="16"/>
      <c r="F213" s="26"/>
      <c r="G213" s="5"/>
    </row>
    <row r="214" spans="1:7" x14ac:dyDescent="0.25">
      <c r="A214" s="4"/>
      <c r="B214" s="5"/>
      <c r="C214" s="15"/>
      <c r="D214" s="16"/>
      <c r="E214" s="16"/>
      <c r="F214" s="26"/>
      <c r="G214" s="5"/>
    </row>
    <row r="215" spans="1:7" x14ac:dyDescent="0.25">
      <c r="A215" s="4"/>
      <c r="B215" s="5"/>
      <c r="C215" s="15"/>
      <c r="D215" s="16"/>
      <c r="E215" s="16"/>
      <c r="F215" s="26"/>
      <c r="G215" s="5"/>
    </row>
    <row r="216" spans="1:7" x14ac:dyDescent="0.25">
      <c r="A216" s="4"/>
      <c r="B216" s="5"/>
      <c r="C216" s="15"/>
      <c r="D216" s="16"/>
      <c r="E216" s="16"/>
      <c r="F216" s="26"/>
      <c r="G216" s="5"/>
    </row>
    <row r="217" spans="1:7" x14ac:dyDescent="0.25">
      <c r="A217" s="4"/>
      <c r="B217" s="5"/>
      <c r="C217" s="15"/>
      <c r="D217" s="16"/>
      <c r="E217" s="16"/>
      <c r="F217" s="26"/>
      <c r="G217" s="5"/>
    </row>
    <row r="218" spans="1:7" x14ac:dyDescent="0.25">
      <c r="A218" s="4"/>
      <c r="B218" s="5"/>
      <c r="C218" s="15"/>
      <c r="D218" s="16"/>
      <c r="E218" s="16"/>
      <c r="F218" s="26"/>
      <c r="G218" s="5"/>
    </row>
    <row r="219" spans="1:7" x14ac:dyDescent="0.25">
      <c r="A219" s="4"/>
      <c r="B219" s="5"/>
      <c r="C219" s="15"/>
      <c r="D219" s="16"/>
      <c r="E219" s="16"/>
      <c r="F219" s="26"/>
      <c r="G219" s="5"/>
    </row>
    <row r="220" spans="1:7" x14ac:dyDescent="0.25">
      <c r="A220" s="4"/>
      <c r="B220" s="5"/>
      <c r="C220" s="15"/>
      <c r="D220" s="16"/>
      <c r="E220" s="16"/>
      <c r="F220" s="26"/>
      <c r="G220" s="5"/>
    </row>
    <row r="221" spans="1:7" x14ac:dyDescent="0.25">
      <c r="A221" s="4"/>
      <c r="B221" s="5"/>
      <c r="C221" s="15"/>
      <c r="D221" s="16"/>
      <c r="E221" s="16"/>
      <c r="F221" s="26"/>
      <c r="G221" s="5"/>
    </row>
    <row r="222" spans="1:7" x14ac:dyDescent="0.25">
      <c r="A222" s="4"/>
      <c r="B222" s="5"/>
      <c r="C222" s="15"/>
      <c r="D222" s="16"/>
      <c r="E222" s="16"/>
      <c r="F222" s="26"/>
      <c r="G222" s="5"/>
    </row>
    <row r="223" spans="1:7" x14ac:dyDescent="0.25">
      <c r="A223" s="4"/>
      <c r="B223" s="5"/>
      <c r="C223" s="15"/>
      <c r="D223" s="16"/>
      <c r="E223" s="16"/>
      <c r="F223" s="26"/>
      <c r="G223" s="5"/>
    </row>
    <row r="224" spans="1:7" x14ac:dyDescent="0.25">
      <c r="A224" s="4"/>
      <c r="B224" s="5"/>
      <c r="C224" s="15"/>
      <c r="D224" s="16"/>
      <c r="E224" s="16"/>
      <c r="F224" s="26"/>
      <c r="G224" s="5"/>
    </row>
    <row r="225" spans="1:7" x14ac:dyDescent="0.25">
      <c r="A225" s="4"/>
      <c r="B225" s="5"/>
      <c r="C225" s="15"/>
      <c r="D225" s="16"/>
      <c r="E225" s="16"/>
      <c r="F225" s="26"/>
      <c r="G225" s="5"/>
    </row>
    <row r="226" spans="1:7" x14ac:dyDescent="0.25">
      <c r="A226" s="4"/>
      <c r="B226" s="5"/>
      <c r="C226" s="15"/>
      <c r="D226" s="16"/>
      <c r="E226" s="16"/>
      <c r="F226" s="26"/>
      <c r="G226" s="5"/>
    </row>
    <row r="227" spans="1:7" x14ac:dyDescent="0.25">
      <c r="A227" s="4"/>
      <c r="B227" s="5"/>
      <c r="C227" s="15"/>
      <c r="D227" s="16"/>
      <c r="E227" s="16"/>
      <c r="F227" s="26"/>
      <c r="G227" s="5"/>
    </row>
    <row r="228" spans="1:7" x14ac:dyDescent="0.25">
      <c r="A228" s="4"/>
      <c r="B228" s="5"/>
      <c r="C228" s="15"/>
      <c r="D228" s="16"/>
      <c r="E228" s="16"/>
      <c r="F228" s="26"/>
      <c r="G228" s="5"/>
    </row>
    <row r="229" spans="1:7" x14ac:dyDescent="0.25">
      <c r="A229" s="4"/>
      <c r="B229" s="5"/>
      <c r="C229" s="15"/>
      <c r="D229" s="16"/>
      <c r="E229" s="16"/>
      <c r="F229" s="26"/>
      <c r="G229" s="5"/>
    </row>
    <row r="230" spans="1:7" x14ac:dyDescent="0.25">
      <c r="A230" s="4"/>
      <c r="B230" s="5"/>
      <c r="C230" s="15"/>
      <c r="D230" s="16"/>
      <c r="E230" s="16"/>
      <c r="F230" s="26"/>
      <c r="G230" s="5"/>
    </row>
    <row r="231" spans="1:7" x14ac:dyDescent="0.25">
      <c r="A231" s="4"/>
      <c r="B231" s="5"/>
      <c r="C231" s="15"/>
      <c r="D231" s="16"/>
      <c r="E231" s="16"/>
      <c r="F231" s="26"/>
      <c r="G231" s="5"/>
    </row>
    <row r="232" spans="1:7" x14ac:dyDescent="0.25">
      <c r="A232" s="4"/>
      <c r="B232" s="5"/>
      <c r="C232" s="15"/>
      <c r="D232" s="16"/>
      <c r="E232" s="16"/>
      <c r="F232" s="26"/>
      <c r="G232" s="5"/>
    </row>
    <row r="233" spans="1:7" x14ac:dyDescent="0.25">
      <c r="A233" s="4"/>
      <c r="B233" s="5"/>
      <c r="C233" s="15"/>
      <c r="D233" s="16"/>
      <c r="E233" s="16"/>
      <c r="F233" s="26"/>
      <c r="G233" s="5"/>
    </row>
    <row r="234" spans="1:7" x14ac:dyDescent="0.25">
      <c r="A234" s="4"/>
      <c r="B234" s="5"/>
      <c r="C234" s="15"/>
      <c r="D234" s="16"/>
      <c r="E234" s="16"/>
      <c r="F234" s="26"/>
      <c r="G234" s="5"/>
    </row>
    <row r="235" spans="1:7" x14ac:dyDescent="0.25">
      <c r="A235" s="4"/>
      <c r="B235" s="5"/>
      <c r="C235" s="15"/>
      <c r="D235" s="16"/>
      <c r="E235" s="16"/>
      <c r="F235" s="26"/>
      <c r="G235" s="5"/>
    </row>
    <row r="236" spans="1:7" x14ac:dyDescent="0.25">
      <c r="A236" s="4"/>
      <c r="B236" s="5"/>
      <c r="C236" s="15"/>
      <c r="D236" s="16"/>
      <c r="E236" s="16"/>
      <c r="F236" s="26"/>
      <c r="G236" s="5"/>
    </row>
    <row r="237" spans="1:7" x14ac:dyDescent="0.25">
      <c r="A237" s="4"/>
      <c r="B237" s="5"/>
      <c r="C237" s="15"/>
      <c r="D237" s="16"/>
      <c r="E237" s="16"/>
      <c r="F237" s="26"/>
      <c r="G237" s="5"/>
    </row>
    <row r="238" spans="1:7" x14ac:dyDescent="0.25">
      <c r="A238" s="4"/>
      <c r="B238" s="5"/>
      <c r="C238" s="15"/>
      <c r="D238" s="16"/>
      <c r="E238" s="16"/>
      <c r="F238" s="26"/>
      <c r="G238" s="5"/>
    </row>
    <row r="239" spans="1:7" x14ac:dyDescent="0.25">
      <c r="A239" s="4"/>
      <c r="B239" s="5"/>
      <c r="C239" s="15"/>
      <c r="D239" s="16"/>
      <c r="E239" s="16"/>
      <c r="F239" s="26"/>
      <c r="G239" s="5"/>
    </row>
    <row r="240" spans="1:7" x14ac:dyDescent="0.25">
      <c r="A240" s="4"/>
      <c r="B240" s="5"/>
      <c r="C240" s="15"/>
      <c r="D240" s="16"/>
      <c r="E240" s="16"/>
      <c r="F240" s="26"/>
      <c r="G240" s="5"/>
    </row>
    <row r="241" spans="1:7" x14ac:dyDescent="0.25">
      <c r="A241" s="4"/>
      <c r="B241" s="5"/>
      <c r="C241" s="15"/>
      <c r="D241" s="16"/>
      <c r="E241" s="16"/>
      <c r="F241" s="26"/>
      <c r="G241" s="5"/>
    </row>
    <row r="242" spans="1:7" x14ac:dyDescent="0.25">
      <c r="A242" s="4"/>
      <c r="B242" s="5"/>
      <c r="C242" s="15"/>
      <c r="D242" s="16"/>
      <c r="E242" s="16"/>
      <c r="F242" s="26"/>
      <c r="G242" s="5"/>
    </row>
    <row r="243" spans="1:7" x14ac:dyDescent="0.25">
      <c r="A243" s="4"/>
      <c r="B243" s="5"/>
      <c r="C243" s="15"/>
      <c r="D243" s="16"/>
      <c r="E243" s="16"/>
      <c r="F243" s="26"/>
      <c r="G243" s="5"/>
    </row>
    <row r="244" spans="1:7" x14ac:dyDescent="0.25">
      <c r="A244" s="4"/>
      <c r="B244" s="5"/>
      <c r="C244" s="15"/>
      <c r="D244" s="16"/>
      <c r="E244" s="16"/>
      <c r="F244" s="26"/>
      <c r="G244" s="5"/>
    </row>
    <row r="245" spans="1:7" x14ac:dyDescent="0.25">
      <c r="A245" s="4"/>
      <c r="B245" s="5"/>
      <c r="C245" s="15"/>
      <c r="D245" s="16"/>
      <c r="E245" s="16"/>
      <c r="F245" s="26"/>
      <c r="G245" s="5"/>
    </row>
    <row r="246" spans="1:7" x14ac:dyDescent="0.25">
      <c r="A246" s="4"/>
      <c r="B246" s="5"/>
      <c r="C246" s="15"/>
      <c r="D246" s="16"/>
      <c r="E246" s="16"/>
      <c r="F246" s="26"/>
      <c r="G246" s="5"/>
    </row>
    <row r="247" spans="1:7" x14ac:dyDescent="0.25">
      <c r="A247" s="4"/>
      <c r="B247" s="5"/>
      <c r="C247" s="15"/>
      <c r="D247" s="16"/>
      <c r="E247" s="16"/>
      <c r="F247" s="26"/>
      <c r="G247" s="5"/>
    </row>
    <row r="248" spans="1:7" x14ac:dyDescent="0.25">
      <c r="A248" s="4"/>
      <c r="B248" s="5"/>
      <c r="C248" s="15"/>
      <c r="D248" s="16"/>
      <c r="E248" s="16"/>
      <c r="F248" s="26"/>
      <c r="G248" s="5"/>
    </row>
    <row r="249" spans="1:7" x14ac:dyDescent="0.25">
      <c r="A249" s="4"/>
      <c r="B249" s="5"/>
      <c r="C249" s="15"/>
      <c r="D249" s="16"/>
      <c r="E249" s="16"/>
      <c r="F249" s="26"/>
      <c r="G249" s="5"/>
    </row>
    <row r="250" spans="1:7" x14ac:dyDescent="0.25">
      <c r="A250" s="4"/>
      <c r="B250" s="5"/>
      <c r="C250" s="15"/>
      <c r="D250" s="16"/>
      <c r="E250" s="16"/>
      <c r="F250" s="26"/>
      <c r="G250" s="5"/>
    </row>
    <row r="251" spans="1:7" x14ac:dyDescent="0.25">
      <c r="A251" s="4"/>
      <c r="B251" s="5"/>
      <c r="C251" s="15"/>
      <c r="D251" s="16"/>
      <c r="E251" s="16"/>
      <c r="F251" s="26"/>
      <c r="G251" s="5"/>
    </row>
    <row r="252" spans="1:7" x14ac:dyDescent="0.25">
      <c r="A252" s="4"/>
      <c r="B252" s="5"/>
      <c r="C252" s="15"/>
      <c r="D252" s="16"/>
      <c r="E252" s="16"/>
      <c r="F252" s="26"/>
      <c r="G252" s="5"/>
    </row>
    <row r="253" spans="1:7" x14ac:dyDescent="0.25">
      <c r="A253" s="4"/>
      <c r="B253" s="5"/>
      <c r="C253" s="15"/>
      <c r="D253" s="16"/>
      <c r="E253" s="16"/>
      <c r="F253" s="26"/>
      <c r="G253" s="5"/>
    </row>
    <row r="254" spans="1:7" x14ac:dyDescent="0.25">
      <c r="A254" s="4"/>
      <c r="B254" s="5"/>
      <c r="C254" s="15"/>
      <c r="D254" s="16"/>
      <c r="E254" s="16"/>
      <c r="F254" s="26"/>
      <c r="G254" s="5"/>
    </row>
    <row r="255" spans="1:7" x14ac:dyDescent="0.25">
      <c r="A255" s="4"/>
      <c r="B255" s="5"/>
      <c r="C255" s="15"/>
      <c r="D255" s="16"/>
      <c r="E255" s="16"/>
      <c r="F255" s="26"/>
      <c r="G255" s="5"/>
    </row>
    <row r="256" spans="1:7" x14ac:dyDescent="0.25">
      <c r="A256" s="4"/>
      <c r="B256" s="5"/>
      <c r="C256" s="15"/>
      <c r="D256" s="16"/>
      <c r="E256" s="16"/>
      <c r="F256" s="26"/>
      <c r="G256" s="5"/>
    </row>
    <row r="257" spans="1:7" x14ac:dyDescent="0.25">
      <c r="A257" s="4"/>
      <c r="B257" s="5"/>
      <c r="C257" s="15"/>
      <c r="D257" s="16"/>
      <c r="E257" s="16"/>
      <c r="F257" s="26"/>
      <c r="G257" s="5"/>
    </row>
    <row r="258" spans="1:7" x14ac:dyDescent="0.25">
      <c r="A258" s="4"/>
      <c r="B258" s="5"/>
      <c r="C258" s="15"/>
      <c r="D258" s="16"/>
      <c r="E258" s="16"/>
      <c r="F258" s="26"/>
      <c r="G258" s="5"/>
    </row>
    <row r="259" spans="1:7" x14ac:dyDescent="0.25">
      <c r="A259" s="4"/>
      <c r="B259" s="5"/>
      <c r="C259" s="15"/>
      <c r="D259" s="16"/>
      <c r="E259" s="16"/>
      <c r="F259" s="26"/>
      <c r="G259" s="5"/>
    </row>
    <row r="260" spans="1:7" x14ac:dyDescent="0.25">
      <c r="A260" s="4"/>
      <c r="B260" s="5"/>
      <c r="C260" s="15"/>
      <c r="D260" s="16"/>
      <c r="E260" s="16"/>
      <c r="F260" s="26"/>
      <c r="G260" s="5"/>
    </row>
    <row r="261" spans="1:7" x14ac:dyDescent="0.25">
      <c r="A261" s="4"/>
      <c r="B261" s="5"/>
      <c r="C261" s="15"/>
      <c r="D261" s="16"/>
      <c r="E261" s="16"/>
      <c r="F261" s="26"/>
      <c r="G261" s="5"/>
    </row>
    <row r="262" spans="1:7" x14ac:dyDescent="0.25">
      <c r="A262" s="4"/>
      <c r="B262" s="5"/>
      <c r="C262" s="15"/>
      <c r="D262" s="16"/>
      <c r="E262" s="16"/>
      <c r="F262" s="26"/>
      <c r="G262" s="5"/>
    </row>
    <row r="263" spans="1:7" x14ac:dyDescent="0.25">
      <c r="A263" s="4"/>
      <c r="B263" s="5"/>
      <c r="C263" s="15"/>
      <c r="D263" s="16"/>
      <c r="E263" s="16"/>
      <c r="F263" s="26"/>
      <c r="G263" s="5"/>
    </row>
    <row r="264" spans="1:7" x14ac:dyDescent="0.25">
      <c r="A264" s="4"/>
      <c r="B264" s="5"/>
      <c r="C264" s="15"/>
      <c r="D264" s="16"/>
      <c r="E264" s="16"/>
      <c r="F264" s="26"/>
      <c r="G264" s="5"/>
    </row>
    <row r="265" spans="1:7" x14ac:dyDescent="0.25">
      <c r="A265" s="4"/>
      <c r="B265" s="5"/>
      <c r="C265" s="15"/>
      <c r="D265" s="16"/>
      <c r="E265" s="16"/>
      <c r="F265" s="26"/>
      <c r="G265" s="5"/>
    </row>
    <row r="266" spans="1:7" x14ac:dyDescent="0.25">
      <c r="A266" s="4"/>
      <c r="B266" s="5"/>
      <c r="C266" s="15"/>
      <c r="D266" s="16"/>
      <c r="E266" s="16"/>
      <c r="F266" s="26"/>
      <c r="G266" s="5"/>
    </row>
    <row r="267" spans="1:7" x14ac:dyDescent="0.25">
      <c r="A267" s="4"/>
      <c r="B267" s="5"/>
      <c r="C267" s="15"/>
      <c r="D267" s="16"/>
      <c r="E267" s="16"/>
      <c r="F267" s="26"/>
      <c r="G267" s="5"/>
    </row>
    <row r="268" spans="1:7" x14ac:dyDescent="0.25">
      <c r="A268" s="4"/>
      <c r="B268" s="5"/>
      <c r="C268" s="15"/>
      <c r="D268" s="16"/>
      <c r="E268" s="16"/>
      <c r="F268" s="26"/>
      <c r="G268" s="5"/>
    </row>
    <row r="269" spans="1:7" x14ac:dyDescent="0.25">
      <c r="A269" s="4"/>
      <c r="B269" s="5"/>
      <c r="C269" s="15"/>
      <c r="D269" s="16"/>
      <c r="E269" s="16"/>
      <c r="F269" s="26"/>
      <c r="G269" s="5"/>
    </row>
    <row r="270" spans="1:7" x14ac:dyDescent="0.25">
      <c r="A270" s="4"/>
      <c r="B270" s="5"/>
      <c r="C270" s="15"/>
      <c r="D270" s="16"/>
      <c r="E270" s="16"/>
      <c r="F270" s="26"/>
      <c r="G270" s="5"/>
    </row>
    <row r="271" spans="1:7" x14ac:dyDescent="0.25">
      <c r="A271" s="4"/>
      <c r="B271" s="5"/>
      <c r="C271" s="15"/>
      <c r="D271" s="16"/>
      <c r="E271" s="16"/>
      <c r="F271" s="26"/>
      <c r="G271" s="5"/>
    </row>
    <row r="272" spans="1:7" x14ac:dyDescent="0.25">
      <c r="A272" s="4"/>
      <c r="B272" s="5"/>
      <c r="C272" s="15"/>
      <c r="D272" s="16"/>
      <c r="E272" s="16"/>
      <c r="F272" s="26"/>
      <c r="G272" s="5"/>
    </row>
    <row r="273" spans="1:7" x14ac:dyDescent="0.25">
      <c r="A273" s="4"/>
      <c r="B273" s="5"/>
      <c r="C273" s="15"/>
      <c r="D273" s="16"/>
      <c r="E273" s="16"/>
      <c r="F273" s="26"/>
      <c r="G273" s="5"/>
    </row>
    <row r="274" spans="1:7" x14ac:dyDescent="0.25">
      <c r="A274" s="4"/>
      <c r="B274" s="5"/>
      <c r="C274" s="15"/>
      <c r="D274" s="16"/>
      <c r="E274" s="16"/>
      <c r="F274" s="26"/>
      <c r="G274" s="5"/>
    </row>
    <row r="275" spans="1:7" x14ac:dyDescent="0.25">
      <c r="A275" s="4"/>
      <c r="B275" s="5"/>
      <c r="C275" s="15"/>
      <c r="D275" s="16"/>
      <c r="E275" s="16"/>
      <c r="F275" s="26"/>
      <c r="G275" s="5"/>
    </row>
    <row r="276" spans="1:7" x14ac:dyDescent="0.25">
      <c r="A276" s="4"/>
      <c r="B276" s="5"/>
      <c r="C276" s="15"/>
      <c r="D276" s="16"/>
      <c r="E276" s="16"/>
      <c r="F276" s="26"/>
      <c r="G276" s="5"/>
    </row>
    <row r="277" spans="1:7" x14ac:dyDescent="0.25">
      <c r="A277" s="4"/>
      <c r="B277" s="5"/>
      <c r="C277" s="15"/>
      <c r="D277" s="16"/>
      <c r="E277" s="16"/>
      <c r="F277" s="26"/>
      <c r="G277" s="5"/>
    </row>
    <row r="278" spans="1:7" x14ac:dyDescent="0.25">
      <c r="A278" s="4"/>
      <c r="B278" s="5"/>
      <c r="C278" s="15"/>
      <c r="D278" s="16"/>
      <c r="E278" s="16"/>
      <c r="F278" s="26"/>
      <c r="G278" s="5"/>
    </row>
    <row r="279" spans="1:7" x14ac:dyDescent="0.25">
      <c r="A279" s="4"/>
      <c r="B279" s="5"/>
      <c r="C279" s="15"/>
      <c r="D279" s="16"/>
      <c r="E279" s="16"/>
      <c r="F279" s="26"/>
      <c r="G279" s="5"/>
    </row>
    <row r="280" spans="1:7" x14ac:dyDescent="0.25">
      <c r="A280" s="4"/>
      <c r="B280" s="5"/>
      <c r="C280" s="15"/>
      <c r="D280" s="16"/>
      <c r="E280" s="16"/>
      <c r="F280" s="26"/>
      <c r="G280" s="5"/>
    </row>
    <row r="281" spans="1:7" x14ac:dyDescent="0.25">
      <c r="A281" s="4"/>
      <c r="B281" s="5"/>
      <c r="C281" s="15"/>
      <c r="D281" s="16"/>
      <c r="E281" s="16"/>
      <c r="F281" s="26"/>
      <c r="G281" s="5"/>
    </row>
    <row r="282" spans="1:7" x14ac:dyDescent="0.25">
      <c r="A282" s="4"/>
      <c r="B282" s="5"/>
      <c r="C282" s="15"/>
      <c r="D282" s="16"/>
      <c r="E282" s="16"/>
      <c r="F282" s="26"/>
      <c r="G282" s="5"/>
    </row>
    <row r="283" spans="1:7" x14ac:dyDescent="0.25">
      <c r="A283" s="4"/>
      <c r="B283" s="5"/>
      <c r="C283" s="15"/>
      <c r="D283" s="16"/>
      <c r="E283" s="16"/>
      <c r="F283" s="26"/>
      <c r="G283" s="5"/>
    </row>
    <row r="284" spans="1:7" x14ac:dyDescent="0.25">
      <c r="A284" s="4"/>
      <c r="B284" s="5"/>
      <c r="C284" s="15"/>
      <c r="D284" s="16"/>
      <c r="E284" s="16"/>
      <c r="F284" s="26"/>
      <c r="G284" s="5"/>
    </row>
    <row r="285" spans="1:7" x14ac:dyDescent="0.25">
      <c r="A285" s="4"/>
      <c r="B285" s="5"/>
      <c r="C285" s="15"/>
      <c r="D285" s="16"/>
      <c r="E285" s="16"/>
      <c r="F285" s="26"/>
      <c r="G285" s="5"/>
    </row>
    <row r="286" spans="1:7" x14ac:dyDescent="0.25">
      <c r="A286" s="4"/>
      <c r="B286" s="5"/>
      <c r="C286" s="15"/>
      <c r="D286" s="16"/>
      <c r="E286" s="16"/>
      <c r="F286" s="26"/>
      <c r="G286" s="5"/>
    </row>
    <row r="287" spans="1:7" x14ac:dyDescent="0.25">
      <c r="A287" s="4"/>
      <c r="B287" s="5"/>
      <c r="C287" s="15"/>
      <c r="D287" s="16"/>
      <c r="E287" s="16"/>
      <c r="F287" s="26"/>
      <c r="G287" s="5"/>
    </row>
    <row r="288" spans="1:7" x14ac:dyDescent="0.25">
      <c r="A288" s="4"/>
      <c r="B288" s="5"/>
      <c r="C288" s="15"/>
      <c r="D288" s="16"/>
      <c r="E288" s="16"/>
      <c r="F288" s="26"/>
      <c r="G288" s="5"/>
    </row>
    <row r="289" spans="1:7" x14ac:dyDescent="0.25">
      <c r="A289" s="4"/>
      <c r="B289" s="5"/>
      <c r="C289" s="15"/>
      <c r="D289" s="16"/>
      <c r="E289" s="16"/>
      <c r="F289" s="26"/>
      <c r="G289" s="5"/>
    </row>
    <row r="290" spans="1:7" x14ac:dyDescent="0.25">
      <c r="A290" s="4"/>
      <c r="B290" s="5"/>
      <c r="C290" s="15"/>
      <c r="D290" s="16"/>
      <c r="E290" s="16"/>
      <c r="F290" s="26"/>
      <c r="G290" s="5"/>
    </row>
    <row r="291" spans="1:7" x14ac:dyDescent="0.25">
      <c r="A291" s="4"/>
      <c r="B291" s="5"/>
      <c r="C291" s="15"/>
      <c r="D291" s="16"/>
      <c r="E291" s="16"/>
      <c r="F291" s="26"/>
      <c r="G291" s="5"/>
    </row>
    <row r="292" spans="1:7" x14ac:dyDescent="0.25">
      <c r="A292" s="4"/>
      <c r="B292" s="5"/>
      <c r="C292" s="15"/>
      <c r="D292" s="16"/>
      <c r="E292" s="16"/>
      <c r="F292" s="26"/>
      <c r="G292" s="5"/>
    </row>
    <row r="293" spans="1:7" x14ac:dyDescent="0.25">
      <c r="A293" s="4"/>
      <c r="B293" s="5"/>
      <c r="C293" s="15"/>
      <c r="D293" s="16"/>
      <c r="E293" s="16"/>
      <c r="F293" s="26"/>
      <c r="G293" s="5"/>
    </row>
    <row r="294" spans="1:7" x14ac:dyDescent="0.25">
      <c r="A294" s="4"/>
      <c r="B294" s="5"/>
      <c r="C294" s="15"/>
      <c r="D294" s="16"/>
      <c r="E294" s="16"/>
      <c r="F294" s="26"/>
      <c r="G294" s="5"/>
    </row>
    <row r="295" spans="1:7" x14ac:dyDescent="0.25">
      <c r="A295" s="4"/>
      <c r="B295" s="5"/>
      <c r="C295" s="15"/>
      <c r="D295" s="16"/>
      <c r="E295" s="16"/>
      <c r="F295" s="26"/>
      <c r="G295" s="5"/>
    </row>
    <row r="296" spans="1:7" x14ac:dyDescent="0.25">
      <c r="A296" s="4"/>
      <c r="B296" s="5"/>
      <c r="C296" s="15"/>
      <c r="D296" s="16"/>
      <c r="E296" s="16"/>
      <c r="F296" s="26"/>
      <c r="G296" s="5"/>
    </row>
    <row r="297" spans="1:7" x14ac:dyDescent="0.25">
      <c r="A297" s="4"/>
      <c r="B297" s="5"/>
      <c r="C297" s="15"/>
      <c r="D297" s="16"/>
      <c r="E297" s="16"/>
      <c r="F297" s="26"/>
      <c r="G297" s="5"/>
    </row>
    <row r="298" spans="1:7" x14ac:dyDescent="0.25">
      <c r="A298" s="4"/>
      <c r="B298" s="5"/>
      <c r="C298" s="15"/>
      <c r="D298" s="16"/>
      <c r="E298" s="16"/>
      <c r="F298" s="26"/>
      <c r="G298" s="5"/>
    </row>
    <row r="299" spans="1:7" x14ac:dyDescent="0.25">
      <c r="A299" s="4"/>
      <c r="B299" s="5"/>
      <c r="C299" s="15"/>
      <c r="D299" s="16"/>
      <c r="E299" s="16"/>
      <c r="F299" s="26"/>
      <c r="G299" s="5"/>
    </row>
    <row r="300" spans="1:7" x14ac:dyDescent="0.25">
      <c r="A300" s="4"/>
      <c r="B300" s="5"/>
      <c r="C300" s="15"/>
      <c r="D300" s="16"/>
      <c r="E300" s="16"/>
      <c r="F300" s="26"/>
      <c r="G300" s="5"/>
    </row>
    <row r="301" spans="1:7" x14ac:dyDescent="0.25">
      <c r="A301" s="4"/>
      <c r="B301" s="5"/>
      <c r="C301" s="15"/>
      <c r="D301" s="16"/>
      <c r="E301" s="16"/>
      <c r="F301" s="26"/>
      <c r="G301" s="5"/>
    </row>
    <row r="302" spans="1:7" x14ac:dyDescent="0.25">
      <c r="A302" s="4"/>
      <c r="B302" s="5"/>
      <c r="C302" s="15"/>
      <c r="D302" s="16"/>
      <c r="E302" s="16"/>
      <c r="F302" s="26"/>
      <c r="G302" s="5"/>
    </row>
    <row r="303" spans="1:7" x14ac:dyDescent="0.25">
      <c r="A303" s="4"/>
      <c r="B303" s="5"/>
      <c r="C303" s="15"/>
      <c r="D303" s="16"/>
      <c r="E303" s="16"/>
      <c r="F303" s="26"/>
      <c r="G303" s="5"/>
    </row>
    <row r="304" spans="1:7" x14ac:dyDescent="0.25">
      <c r="A304" s="4"/>
      <c r="B304" s="5"/>
      <c r="C304" s="15"/>
      <c r="D304" s="16"/>
      <c r="E304" s="16"/>
      <c r="F304" s="26"/>
      <c r="G304" s="5"/>
    </row>
    <row r="305" spans="1:7" x14ac:dyDescent="0.25">
      <c r="A305" s="4"/>
      <c r="B305" s="5"/>
      <c r="C305" s="15"/>
      <c r="D305" s="16"/>
      <c r="E305" s="16"/>
      <c r="F305" s="26"/>
      <c r="G305" s="5"/>
    </row>
    <row r="306" spans="1:7" x14ac:dyDescent="0.25">
      <c r="A306" s="4"/>
      <c r="B306" s="5"/>
      <c r="C306" s="15"/>
      <c r="D306" s="16"/>
      <c r="E306" s="16"/>
      <c r="F306" s="26"/>
      <c r="G306" s="5"/>
    </row>
    <row r="307" spans="1:7" x14ac:dyDescent="0.25">
      <c r="A307" s="4"/>
      <c r="B307" s="5"/>
      <c r="C307" s="15"/>
      <c r="D307" s="16"/>
      <c r="E307" s="16"/>
      <c r="F307" s="26"/>
      <c r="G307" s="5"/>
    </row>
    <row r="308" spans="1:7" x14ac:dyDescent="0.25">
      <c r="A308" s="4"/>
      <c r="B308" s="5"/>
      <c r="C308" s="15"/>
      <c r="D308" s="16"/>
      <c r="E308" s="16"/>
      <c r="F308" s="26"/>
      <c r="G308" s="5"/>
    </row>
    <row r="309" spans="1:7" x14ac:dyDescent="0.25">
      <c r="A309" s="4"/>
      <c r="B309" s="5"/>
      <c r="C309" s="15"/>
      <c r="D309" s="16"/>
      <c r="E309" s="16"/>
      <c r="F309" s="26"/>
      <c r="G309" s="5"/>
    </row>
    <row r="310" spans="1:7" x14ac:dyDescent="0.25">
      <c r="A310" s="4"/>
      <c r="B310" s="5"/>
      <c r="C310" s="15"/>
      <c r="D310" s="16"/>
      <c r="E310" s="16"/>
      <c r="F310" s="26"/>
      <c r="G310" s="5"/>
    </row>
    <row r="311" spans="1:7" x14ac:dyDescent="0.25">
      <c r="A311" s="4"/>
      <c r="B311" s="5"/>
      <c r="C311" s="15"/>
      <c r="D311" s="16"/>
      <c r="E311" s="16"/>
      <c r="F311" s="26"/>
      <c r="G311" s="5"/>
    </row>
    <row r="312" spans="1:7" x14ac:dyDescent="0.25">
      <c r="A312" s="4"/>
      <c r="B312" s="5"/>
      <c r="C312" s="15"/>
      <c r="D312" s="16"/>
      <c r="E312" s="16"/>
      <c r="F312" s="26"/>
      <c r="G312" s="5"/>
    </row>
    <row r="313" spans="1:7" x14ac:dyDescent="0.25">
      <c r="A313" s="4"/>
      <c r="B313" s="5"/>
      <c r="C313" s="15"/>
      <c r="D313" s="16"/>
      <c r="E313" s="16"/>
      <c r="F313" s="26"/>
      <c r="G313" s="5"/>
    </row>
    <row r="314" spans="1:7" x14ac:dyDescent="0.25">
      <c r="A314" s="4"/>
      <c r="B314" s="5"/>
      <c r="C314" s="15"/>
      <c r="D314" s="16"/>
      <c r="E314" s="16"/>
      <c r="F314" s="26"/>
      <c r="G314" s="5"/>
    </row>
    <row r="315" spans="1:7" x14ac:dyDescent="0.25">
      <c r="A315" s="4"/>
      <c r="B315" s="5"/>
      <c r="C315" s="15"/>
      <c r="D315" s="16"/>
      <c r="E315" s="16"/>
      <c r="F315" s="26"/>
      <c r="G315" s="5"/>
    </row>
    <row r="316" spans="1:7" x14ac:dyDescent="0.25">
      <c r="A316" s="4"/>
      <c r="B316" s="5"/>
      <c r="C316" s="15"/>
      <c r="D316" s="16"/>
      <c r="E316" s="16"/>
      <c r="F316" s="26"/>
      <c r="G316" s="5"/>
    </row>
    <row r="317" spans="1:7" x14ac:dyDescent="0.25">
      <c r="A317" s="4"/>
      <c r="B317" s="5"/>
      <c r="C317" s="15"/>
      <c r="D317" s="16"/>
      <c r="E317" s="16"/>
      <c r="F317" s="26"/>
      <c r="G317" s="5"/>
    </row>
    <row r="318" spans="1:7" x14ac:dyDescent="0.25">
      <c r="A318" s="4"/>
      <c r="B318" s="5"/>
      <c r="C318" s="15"/>
      <c r="D318" s="16"/>
      <c r="E318" s="16"/>
      <c r="F318" s="26"/>
      <c r="G318" s="5"/>
    </row>
    <row r="319" spans="1:7" x14ac:dyDescent="0.25">
      <c r="A319" s="4"/>
      <c r="B319" s="5"/>
      <c r="C319" s="15"/>
      <c r="D319" s="16"/>
      <c r="E319" s="16"/>
      <c r="F319" s="26"/>
      <c r="G319" s="5"/>
    </row>
    <row r="320" spans="1:7" x14ac:dyDescent="0.25">
      <c r="A320" s="4"/>
      <c r="B320" s="5"/>
      <c r="C320" s="15"/>
      <c r="D320" s="16"/>
      <c r="E320" s="16"/>
      <c r="F320" s="26"/>
      <c r="G320" s="5"/>
    </row>
    <row r="321" spans="1:7" x14ac:dyDescent="0.25">
      <c r="A321" s="4"/>
      <c r="B321" s="5"/>
      <c r="C321" s="15"/>
      <c r="D321" s="16"/>
      <c r="E321" s="16"/>
      <c r="F321" s="26"/>
      <c r="G321" s="5"/>
    </row>
    <row r="322" spans="1:7" x14ac:dyDescent="0.25">
      <c r="A322" s="4"/>
      <c r="B322" s="5"/>
      <c r="C322" s="15"/>
      <c r="D322" s="16"/>
      <c r="E322" s="16"/>
      <c r="F322" s="26"/>
      <c r="G322" s="5"/>
    </row>
    <row r="323" spans="1:7" x14ac:dyDescent="0.25">
      <c r="A323" s="4"/>
      <c r="B323" s="5"/>
      <c r="C323" s="15"/>
      <c r="D323" s="16"/>
      <c r="E323" s="16"/>
      <c r="F323" s="26"/>
      <c r="G323" s="5"/>
    </row>
    <row r="324" spans="1:7" x14ac:dyDescent="0.25">
      <c r="A324" s="4"/>
      <c r="B324" s="5"/>
      <c r="C324" s="15"/>
      <c r="D324" s="16"/>
      <c r="E324" s="16"/>
      <c r="F324" s="26"/>
      <c r="G324" s="5"/>
    </row>
    <row r="325" spans="1:7" x14ac:dyDescent="0.25">
      <c r="A325" s="4"/>
      <c r="B325" s="5"/>
      <c r="C325" s="15"/>
      <c r="D325" s="16"/>
      <c r="E325" s="16"/>
      <c r="F325" s="26"/>
      <c r="G325" s="5"/>
    </row>
    <row r="326" spans="1:7" x14ac:dyDescent="0.25">
      <c r="A326" s="4"/>
      <c r="B326" s="5"/>
      <c r="C326" s="15"/>
      <c r="D326" s="16"/>
      <c r="E326" s="16"/>
      <c r="F326" s="26"/>
      <c r="G326" s="5"/>
    </row>
    <row r="327" spans="1:7" x14ac:dyDescent="0.25">
      <c r="A327" s="4"/>
      <c r="B327" s="5"/>
      <c r="C327" s="15"/>
      <c r="D327" s="16"/>
      <c r="E327" s="16"/>
      <c r="F327" s="26"/>
      <c r="G327" s="5"/>
    </row>
    <row r="328" spans="1:7" x14ac:dyDescent="0.25">
      <c r="A328" s="4"/>
      <c r="B328" s="5"/>
      <c r="C328" s="15"/>
      <c r="D328" s="16"/>
      <c r="E328" s="16"/>
      <c r="F328" s="26"/>
      <c r="G328" s="5"/>
    </row>
    <row r="329" spans="1:7" x14ac:dyDescent="0.25">
      <c r="A329" s="4"/>
      <c r="B329" s="5"/>
      <c r="C329" s="15"/>
      <c r="D329" s="16"/>
      <c r="E329" s="16"/>
      <c r="F329" s="26"/>
      <c r="G329" s="5"/>
    </row>
    <row r="330" spans="1:7" x14ac:dyDescent="0.25">
      <c r="A330" s="4"/>
      <c r="B330" s="5"/>
      <c r="C330" s="15"/>
      <c r="D330" s="16"/>
      <c r="E330" s="16"/>
      <c r="F330" s="26"/>
      <c r="G330" s="5"/>
    </row>
    <row r="331" spans="1:7" x14ac:dyDescent="0.25">
      <c r="A331" s="4"/>
      <c r="B331" s="5"/>
      <c r="C331" s="15"/>
      <c r="D331" s="16"/>
      <c r="E331" s="16"/>
      <c r="F331" s="26"/>
      <c r="G331" s="5"/>
    </row>
    <row r="332" spans="1:7" x14ac:dyDescent="0.25">
      <c r="A332" s="4"/>
      <c r="B332" s="5"/>
      <c r="C332" s="15"/>
      <c r="D332" s="16"/>
      <c r="E332" s="16"/>
      <c r="F332" s="26"/>
      <c r="G332" s="5"/>
    </row>
    <row r="333" spans="1:7" x14ac:dyDescent="0.25">
      <c r="A333" s="4"/>
      <c r="B333" s="5"/>
      <c r="C333" s="15"/>
      <c r="D333" s="16"/>
      <c r="E333" s="16"/>
      <c r="F333" s="26"/>
      <c r="G333" s="5"/>
    </row>
    <row r="334" spans="1:7" x14ac:dyDescent="0.25">
      <c r="A334" s="4"/>
      <c r="B334" s="5"/>
      <c r="C334" s="15"/>
      <c r="D334" s="16"/>
      <c r="E334" s="16"/>
      <c r="F334" s="26"/>
      <c r="G334" s="5"/>
    </row>
    <row r="335" spans="1:7" x14ac:dyDescent="0.25">
      <c r="A335" s="4"/>
      <c r="B335" s="5"/>
      <c r="C335" s="15"/>
      <c r="D335" s="16"/>
      <c r="E335" s="16"/>
      <c r="F335" s="26"/>
      <c r="G335" s="5"/>
    </row>
    <row r="336" spans="1:7" x14ac:dyDescent="0.25">
      <c r="A336" s="4"/>
      <c r="B336" s="5"/>
      <c r="C336" s="15"/>
      <c r="D336" s="16"/>
      <c r="E336" s="16"/>
      <c r="F336" s="26"/>
      <c r="G336" s="5"/>
    </row>
    <row r="337" spans="1:7" x14ac:dyDescent="0.25">
      <c r="A337" s="4"/>
      <c r="B337" s="5"/>
      <c r="C337" s="15"/>
      <c r="D337" s="16"/>
      <c r="E337" s="16"/>
      <c r="F337" s="26"/>
      <c r="G337" s="5"/>
    </row>
    <row r="338" spans="1:7" x14ac:dyDescent="0.25">
      <c r="A338" s="4"/>
      <c r="B338" s="5"/>
      <c r="C338" s="15"/>
      <c r="D338" s="16"/>
      <c r="E338" s="16"/>
      <c r="F338" s="26"/>
      <c r="G338" s="5"/>
    </row>
    <row r="339" spans="1:7" x14ac:dyDescent="0.25">
      <c r="A339" s="4"/>
      <c r="B339" s="5"/>
      <c r="C339" s="15"/>
      <c r="D339" s="16"/>
      <c r="E339" s="16"/>
      <c r="F339" s="26"/>
      <c r="G339" s="5"/>
    </row>
    <row r="340" spans="1:7" x14ac:dyDescent="0.25">
      <c r="A340" s="4"/>
      <c r="B340" s="5"/>
      <c r="C340" s="15"/>
      <c r="D340" s="16"/>
      <c r="E340" s="16"/>
      <c r="F340" s="26"/>
      <c r="G340" s="5"/>
    </row>
    <row r="341" spans="1:7" x14ac:dyDescent="0.25">
      <c r="A341" s="4"/>
      <c r="B341" s="5"/>
      <c r="C341" s="15"/>
      <c r="D341" s="16"/>
      <c r="E341" s="16"/>
      <c r="F341" s="26"/>
      <c r="G341" s="5"/>
    </row>
    <row r="342" spans="1:7" x14ac:dyDescent="0.25">
      <c r="A342" s="4"/>
      <c r="B342" s="5"/>
      <c r="C342" s="15"/>
      <c r="D342" s="16"/>
      <c r="E342" s="16"/>
      <c r="F342" s="26"/>
      <c r="G342" s="5"/>
    </row>
    <row r="343" spans="1:7" x14ac:dyDescent="0.25">
      <c r="A343" s="4"/>
      <c r="B343" s="5"/>
      <c r="C343" s="15"/>
      <c r="D343" s="16"/>
      <c r="E343" s="16"/>
      <c r="F343" s="26"/>
      <c r="G343" s="5"/>
    </row>
    <row r="344" spans="1:7" x14ac:dyDescent="0.25">
      <c r="A344" s="4"/>
      <c r="B344" s="5"/>
      <c r="C344" s="15"/>
      <c r="D344" s="16"/>
      <c r="E344" s="16"/>
      <c r="F344" s="26"/>
      <c r="G344" s="5"/>
    </row>
    <row r="345" spans="1:7" x14ac:dyDescent="0.25">
      <c r="A345" s="4"/>
      <c r="B345" s="5"/>
      <c r="C345" s="15"/>
      <c r="D345" s="16"/>
      <c r="E345" s="16"/>
      <c r="F345" s="26"/>
      <c r="G345" s="5"/>
    </row>
    <row r="346" spans="1:7" x14ac:dyDescent="0.25">
      <c r="A346" s="4"/>
      <c r="B346" s="5"/>
      <c r="C346" s="15"/>
      <c r="D346" s="16"/>
      <c r="E346" s="16"/>
      <c r="F346" s="26"/>
      <c r="G346" s="5"/>
    </row>
    <row r="347" spans="1:7" x14ac:dyDescent="0.25">
      <c r="A347" s="4"/>
      <c r="B347" s="5"/>
      <c r="C347" s="15"/>
      <c r="D347" s="16"/>
      <c r="E347" s="16"/>
      <c r="F347" s="26"/>
      <c r="G347" s="5"/>
    </row>
    <row r="348" spans="1:7" x14ac:dyDescent="0.25">
      <c r="A348" s="4"/>
      <c r="B348" s="5"/>
      <c r="C348" s="15"/>
      <c r="D348" s="16"/>
      <c r="E348" s="16"/>
      <c r="F348" s="26"/>
      <c r="G348" s="5"/>
    </row>
    <row r="349" spans="1:7" x14ac:dyDescent="0.25">
      <c r="A349" s="4"/>
      <c r="B349" s="5"/>
      <c r="C349" s="15"/>
      <c r="D349" s="16"/>
      <c r="E349" s="16"/>
      <c r="F349" s="26"/>
      <c r="G349" s="5"/>
    </row>
    <row r="350" spans="1:7" x14ac:dyDescent="0.25">
      <c r="A350" s="4"/>
      <c r="B350" s="5"/>
      <c r="C350" s="15"/>
      <c r="D350" s="16"/>
      <c r="E350" s="16"/>
      <c r="F350" s="26"/>
      <c r="G350" s="5"/>
    </row>
    <row r="351" spans="1:7" x14ac:dyDescent="0.25">
      <c r="A351" s="4"/>
      <c r="B351" s="5"/>
      <c r="C351" s="15"/>
      <c r="D351" s="16"/>
      <c r="E351" s="16"/>
      <c r="F351" s="26"/>
      <c r="G351" s="5"/>
    </row>
    <row r="352" spans="1:7" x14ac:dyDescent="0.25">
      <c r="A352" s="4"/>
      <c r="B352" s="5"/>
      <c r="C352" s="15"/>
      <c r="D352" s="16"/>
      <c r="E352" s="16"/>
      <c r="F352" s="26"/>
      <c r="G352" s="5"/>
    </row>
    <row r="353" spans="1:7" x14ac:dyDescent="0.25">
      <c r="A353" s="4"/>
      <c r="B353" s="5"/>
      <c r="C353" s="15"/>
      <c r="D353" s="16"/>
      <c r="E353" s="16"/>
      <c r="F353" s="26"/>
      <c r="G353" s="5"/>
    </row>
    <row r="354" spans="1:7" x14ac:dyDescent="0.25">
      <c r="A354" s="4"/>
      <c r="B354" s="5"/>
      <c r="C354" s="15"/>
      <c r="D354" s="16"/>
      <c r="E354" s="16"/>
      <c r="F354" s="26"/>
      <c r="G354" s="5"/>
    </row>
    <row r="355" spans="1:7" x14ac:dyDescent="0.25">
      <c r="A355" s="4"/>
      <c r="B355" s="5"/>
      <c r="C355" s="15"/>
      <c r="D355" s="16"/>
      <c r="E355" s="16"/>
      <c r="F355" s="26"/>
      <c r="G355" s="5"/>
    </row>
    <row r="356" spans="1:7" x14ac:dyDescent="0.25">
      <c r="A356" s="4"/>
      <c r="B356" s="5"/>
      <c r="C356" s="15"/>
      <c r="D356" s="16"/>
      <c r="E356" s="16"/>
      <c r="F356" s="26"/>
      <c r="G356" s="5"/>
    </row>
    <row r="357" spans="1:7" x14ac:dyDescent="0.25">
      <c r="A357" s="4"/>
      <c r="B357" s="5"/>
      <c r="C357" s="15"/>
      <c r="D357" s="16"/>
      <c r="E357" s="16"/>
      <c r="F357" s="26"/>
      <c r="G357" s="5"/>
    </row>
    <row r="358" spans="1:7" x14ac:dyDescent="0.25">
      <c r="A358" s="4"/>
      <c r="B358" s="5"/>
      <c r="C358" s="15"/>
      <c r="D358" s="16"/>
      <c r="E358" s="16"/>
      <c r="F358" s="26"/>
      <c r="G358" s="5"/>
    </row>
    <row r="359" spans="1:7" x14ac:dyDescent="0.25">
      <c r="A359" s="4"/>
      <c r="B359" s="5"/>
      <c r="C359" s="15"/>
      <c r="D359" s="16"/>
      <c r="E359" s="16"/>
      <c r="F359" s="26"/>
      <c r="G359" s="5"/>
    </row>
    <row r="360" spans="1:7" x14ac:dyDescent="0.25">
      <c r="A360" s="4"/>
      <c r="B360" s="5"/>
      <c r="C360" s="15"/>
      <c r="D360" s="16"/>
      <c r="E360" s="16"/>
      <c r="F360" s="26"/>
      <c r="G360" s="5"/>
    </row>
    <row r="361" spans="1:7" x14ac:dyDescent="0.25">
      <c r="A361" s="4"/>
      <c r="B361" s="5"/>
      <c r="C361" s="15"/>
      <c r="D361" s="16"/>
      <c r="E361" s="16"/>
      <c r="F361" s="26"/>
      <c r="G361" s="5"/>
    </row>
    <row r="362" spans="1:7" x14ac:dyDescent="0.25">
      <c r="A362" s="4"/>
      <c r="B362" s="5"/>
      <c r="C362" s="15"/>
      <c r="D362" s="16"/>
      <c r="E362" s="16"/>
      <c r="F362" s="26"/>
      <c r="G362" s="5"/>
    </row>
    <row r="363" spans="1:7" x14ac:dyDescent="0.25">
      <c r="A363" s="4"/>
      <c r="B363" s="5"/>
      <c r="C363" s="15"/>
      <c r="D363" s="16"/>
      <c r="E363" s="16"/>
      <c r="F363" s="26"/>
      <c r="G363" s="5"/>
    </row>
    <row r="364" spans="1:7" x14ac:dyDescent="0.25">
      <c r="A364" s="4"/>
      <c r="B364" s="5"/>
      <c r="C364" s="15"/>
      <c r="D364" s="16"/>
      <c r="E364" s="16"/>
      <c r="F364" s="26"/>
      <c r="G364" s="5"/>
    </row>
    <row r="365" spans="1:7" x14ac:dyDescent="0.25">
      <c r="A365" s="4"/>
      <c r="B365" s="5"/>
      <c r="C365" s="15"/>
      <c r="D365" s="16"/>
      <c r="E365" s="16"/>
      <c r="F365" s="26"/>
      <c r="G365" s="5"/>
    </row>
    <row r="366" spans="1:7" x14ac:dyDescent="0.25">
      <c r="A366" s="4"/>
      <c r="B366" s="5"/>
      <c r="C366" s="15"/>
      <c r="D366" s="16"/>
      <c r="E366" s="16"/>
      <c r="F366" s="26"/>
      <c r="G366" s="5"/>
    </row>
    <row r="367" spans="1:7" x14ac:dyDescent="0.25">
      <c r="A367" s="4"/>
      <c r="B367" s="5"/>
      <c r="C367" s="15"/>
      <c r="D367" s="16"/>
      <c r="E367" s="16"/>
      <c r="F367" s="26"/>
      <c r="G367" s="5"/>
    </row>
    <row r="368" spans="1:7" x14ac:dyDescent="0.25">
      <c r="A368" s="4"/>
      <c r="B368" s="5"/>
      <c r="C368" s="15"/>
      <c r="D368" s="16"/>
      <c r="E368" s="16"/>
      <c r="F368" s="26"/>
      <c r="G368" s="5"/>
    </row>
  </sheetData>
  <mergeCells count="70">
    <mergeCell ref="C172:C173"/>
    <mergeCell ref="D172:D173"/>
    <mergeCell ref="E172:E173"/>
    <mergeCell ref="F172:F173"/>
    <mergeCell ref="G172:G173"/>
    <mergeCell ref="C188:C189"/>
    <mergeCell ref="D188:D189"/>
    <mergeCell ref="E188:E189"/>
    <mergeCell ref="F188:F189"/>
    <mergeCell ref="G188:G189"/>
    <mergeCell ref="C134:C135"/>
    <mergeCell ref="D134:D135"/>
    <mergeCell ref="E134:E135"/>
    <mergeCell ref="F134:F135"/>
    <mergeCell ref="G134:G135"/>
    <mergeCell ref="C158:C159"/>
    <mergeCell ref="D158:D159"/>
    <mergeCell ref="E158:E159"/>
    <mergeCell ref="F158:F159"/>
    <mergeCell ref="G158:G159"/>
    <mergeCell ref="C105:C106"/>
    <mergeCell ref="D105:D106"/>
    <mergeCell ref="E105:E106"/>
    <mergeCell ref="F105:F106"/>
    <mergeCell ref="G105:G106"/>
    <mergeCell ref="C120:C121"/>
    <mergeCell ref="D120:D121"/>
    <mergeCell ref="E120:E121"/>
    <mergeCell ref="F120:F121"/>
    <mergeCell ref="G120:G121"/>
    <mergeCell ref="C84:C85"/>
    <mergeCell ref="D84:D85"/>
    <mergeCell ref="E84:E85"/>
    <mergeCell ref="F84:F85"/>
    <mergeCell ref="G84:G85"/>
    <mergeCell ref="C92:C93"/>
    <mergeCell ref="D92:D93"/>
    <mergeCell ref="E92:E93"/>
    <mergeCell ref="F92:F93"/>
    <mergeCell ref="G92:G93"/>
    <mergeCell ref="C59:C60"/>
    <mergeCell ref="D59:D60"/>
    <mergeCell ref="E59:E60"/>
    <mergeCell ref="F59:F60"/>
    <mergeCell ref="G59:G60"/>
    <mergeCell ref="C71:C72"/>
    <mergeCell ref="D71:D72"/>
    <mergeCell ref="E71:E72"/>
    <mergeCell ref="F71:F72"/>
    <mergeCell ref="G71:G72"/>
    <mergeCell ref="C39:C40"/>
    <mergeCell ref="D39:D40"/>
    <mergeCell ref="E39:E40"/>
    <mergeCell ref="F39:F40"/>
    <mergeCell ref="G39:G40"/>
    <mergeCell ref="C51:C52"/>
    <mergeCell ref="D51:D52"/>
    <mergeCell ref="E51:E52"/>
    <mergeCell ref="F51:F52"/>
    <mergeCell ref="G51:G52"/>
    <mergeCell ref="C1:C2"/>
    <mergeCell ref="D1:D2"/>
    <mergeCell ref="E1:E2"/>
    <mergeCell ref="F1:F2"/>
    <mergeCell ref="G1:G2"/>
    <mergeCell ref="C19:C20"/>
    <mergeCell ref="D19:D20"/>
    <mergeCell ref="E19:E20"/>
    <mergeCell ref="F19:F20"/>
    <mergeCell ref="G19:G20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rowBreaks count="4" manualBreakCount="4">
    <brk id="38" max="16383" man="1"/>
    <brk id="119" max="16383" man="1"/>
    <brk id="157" max="16383" man="1"/>
    <brk id="18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B17CD81CDD643A1C3D1BB79991AD5" ma:contentTypeVersion="20" ma:contentTypeDescription="Create a new document." ma:contentTypeScope="" ma:versionID="760c5cb1517a0e0cfc43734f8941f1e9">
  <xsd:schema xmlns:xsd="http://www.w3.org/2001/XMLSchema" xmlns:xs="http://www.w3.org/2001/XMLSchema" xmlns:p="http://schemas.microsoft.com/office/2006/metadata/properties" xmlns:ns2="57f1c259-3eb4-4766-a07d-4402231399fd" xmlns:ns3="2469c6c3-56cd-4733-9743-978e335f9313" targetNamespace="http://schemas.microsoft.com/office/2006/metadata/properties" ma:root="true" ma:fieldsID="e2f7296a75b489f09d9ef45368a5233e" ns2:_="" ns3:_="">
    <xsd:import namespace="57f1c259-3eb4-4766-a07d-4402231399fd"/>
    <xsd:import namespace="2469c6c3-56cd-4733-9743-978e335f93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1c259-3eb4-4766-a07d-4402231399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c537086-00c6-4703-b985-71c92844d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9c6c3-56cd-4733-9743-978e335f931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72476ec-00f9-40d3-9b20-530cd18f0b53}" ma:internalName="TaxCatchAll" ma:showField="CatchAllData" ma:web="2469c6c3-56cd-4733-9743-978e335f93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69c6c3-56cd-4733-9743-978e335f9313" xsi:nil="true"/>
    <lcf76f155ced4ddcb4097134ff3c332f xmlns="57f1c259-3eb4-4766-a07d-4402231399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E5290C-C083-4CF1-80F8-1A561548A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f1c259-3eb4-4766-a07d-4402231399fd"/>
    <ds:schemaRef ds:uri="2469c6c3-56cd-4733-9743-978e335f9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CEC8F-8149-4B1B-A25F-13CA6B7202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60176F-687E-41CE-BFE2-EBF654F40938}">
  <ds:schemaRefs>
    <ds:schemaRef ds:uri="57f1c259-3eb4-4766-a07d-4402231399fd"/>
    <ds:schemaRef ds:uri="http://purl.org/dc/terms/"/>
    <ds:schemaRef ds:uri="http://schemas.microsoft.com/office/2006/metadata/properties"/>
    <ds:schemaRef ds:uri="2469c6c3-56cd-4733-9743-978e335f9313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E&amp;FM Draft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Beams</dc:creator>
  <cp:lastModifiedBy>Sarah Groom</cp:lastModifiedBy>
  <cp:lastPrinted>2024-11-01T16:01:29Z</cp:lastPrinted>
  <dcterms:created xsi:type="dcterms:W3CDTF">2020-11-07T09:13:06Z</dcterms:created>
  <dcterms:modified xsi:type="dcterms:W3CDTF">2024-11-07T15:26:43Z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0x010100CA2B17CD81CDD643A1C3D1BB79991AD5</vt:lpwstr>
  </property>
  <property fmtid="{D5CDD505-2E9C-101B-9397-08002B2CF9AE}" pid="3" name="MediaServiceImageTags">
    <vt:lpwstr/>
  </property>
</Properties>
</file>